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sedrez\Desktop\Convite 09 2022\"/>
    </mc:Choice>
  </mc:AlternateContent>
  <bookViews>
    <workbookView xWindow="0" yWindow="0" windowWidth="20490" windowHeight="7755" tabRatio="524"/>
  </bookViews>
  <sheets>
    <sheet name="Orçamento" sheetId="7" r:id="rId1"/>
    <sheet name="Cronograma" sheetId="11" r:id="rId2"/>
  </sheets>
  <definedNames>
    <definedName name="_xlnm.Print_Area" localSheetId="1">Cronograma!$A$1:$E$44</definedName>
    <definedName name="_xlnm.Print_Area" localSheetId="0">Orçamento!$A$1:$M$107</definedName>
    <definedName name="Print_Area" localSheetId="1">Cronograma!$A$1:$E$44</definedName>
    <definedName name="Print_Area" localSheetId="0">Orçamento!$A$1:$M$108</definedName>
    <definedName name="Print_Titles" localSheetId="0">Orçamento!$1:$15</definedName>
    <definedName name="_xlnm.Print_Titles" localSheetId="0">Orçamento!$1:$15</definedName>
  </definedNames>
  <calcPr calcId="152511"/>
</workbook>
</file>

<file path=xl/calcChain.xml><?xml version="1.0" encoding="utf-8"?>
<calcChain xmlns="http://schemas.openxmlformats.org/spreadsheetml/2006/main">
  <c r="E17" i="11" l="1"/>
  <c r="E18" i="11"/>
  <c r="E19" i="11"/>
  <c r="E20" i="11"/>
  <c r="E21" i="11"/>
  <c r="E22" i="11"/>
  <c r="E23" i="11"/>
  <c r="E24" i="11"/>
  <c r="E25" i="11"/>
  <c r="E16" i="11"/>
  <c r="B38" i="7"/>
  <c r="B33" i="7"/>
  <c r="B79" i="7"/>
  <c r="G79" i="7" s="1"/>
  <c r="K79" i="7"/>
  <c r="H79" i="7"/>
  <c r="B37" i="7"/>
  <c r="E79" i="7" l="1"/>
  <c r="I79" i="7" s="1"/>
  <c r="J79" i="7" s="1"/>
  <c r="K60" i="7"/>
  <c r="H60" i="7"/>
  <c r="G60" i="7"/>
  <c r="E60" i="7"/>
  <c r="K68" i="7"/>
  <c r="H68" i="7"/>
  <c r="G68" i="7"/>
  <c r="E68" i="7"/>
  <c r="L79" i="7" l="1"/>
  <c r="I60" i="7"/>
  <c r="J60" i="7" s="1"/>
  <c r="L60" i="7" s="1"/>
  <c r="I68" i="7"/>
  <c r="J68" i="7" s="1"/>
  <c r="L68" i="7" s="1"/>
  <c r="M66" i="7" s="1"/>
  <c r="D21" i="11" s="1"/>
  <c r="K76" i="7"/>
  <c r="H76" i="7"/>
  <c r="G76" i="7"/>
  <c r="K34" i="7"/>
  <c r="H34" i="7"/>
  <c r="G34" i="7"/>
  <c r="E34" i="7"/>
  <c r="K65" i="7"/>
  <c r="H65" i="7"/>
  <c r="G65" i="7"/>
  <c r="E65" i="7"/>
  <c r="K59" i="7"/>
  <c r="G59" i="7"/>
  <c r="H59" i="7"/>
  <c r="E59" i="7"/>
  <c r="I65" i="7" l="1"/>
  <c r="J65" i="7" s="1"/>
  <c r="L65" i="7" s="1"/>
  <c r="I59" i="7"/>
  <c r="J59" i="7" s="1"/>
  <c r="L59" i="7" s="1"/>
  <c r="I34" i="7"/>
  <c r="K38" i="7"/>
  <c r="H38" i="7"/>
  <c r="G38" i="7"/>
  <c r="E38" i="7"/>
  <c r="G40" i="7"/>
  <c r="K33" i="7"/>
  <c r="H33" i="7"/>
  <c r="G33" i="7"/>
  <c r="E33" i="7"/>
  <c r="K87" i="7"/>
  <c r="H87" i="7"/>
  <c r="G87" i="7"/>
  <c r="K86" i="7"/>
  <c r="H86" i="7"/>
  <c r="G86" i="7"/>
  <c r="K85" i="7"/>
  <c r="H85" i="7"/>
  <c r="G85" i="7"/>
  <c r="E87" i="7"/>
  <c r="E86" i="7"/>
  <c r="E85" i="7"/>
  <c r="K83" i="7"/>
  <c r="H83" i="7"/>
  <c r="G83" i="7"/>
  <c r="K82" i="7"/>
  <c r="H82" i="7"/>
  <c r="G82" i="7"/>
  <c r="K81" i="7"/>
  <c r="H81" i="7"/>
  <c r="G81" i="7"/>
  <c r="K80" i="7"/>
  <c r="H80" i="7"/>
  <c r="G80" i="7"/>
  <c r="K77" i="7"/>
  <c r="H77" i="7"/>
  <c r="G77" i="7"/>
  <c r="K75" i="7"/>
  <c r="H75" i="7"/>
  <c r="G75" i="7"/>
  <c r="K74" i="7"/>
  <c r="H74" i="7"/>
  <c r="G74" i="7"/>
  <c r="K73" i="7"/>
  <c r="H73" i="7"/>
  <c r="G73" i="7"/>
  <c r="E83" i="7"/>
  <c r="E82" i="7"/>
  <c r="E81" i="7"/>
  <c r="E80" i="7"/>
  <c r="E77" i="7"/>
  <c r="E76" i="7"/>
  <c r="I76" i="7" s="1"/>
  <c r="E75" i="7"/>
  <c r="E74" i="7"/>
  <c r="E73" i="7"/>
  <c r="K64" i="7"/>
  <c r="H64" i="7"/>
  <c r="G64" i="7"/>
  <c r="K63" i="7"/>
  <c r="H63" i="7"/>
  <c r="G63" i="7"/>
  <c r="K62" i="7"/>
  <c r="H62" i="7"/>
  <c r="G62" i="7"/>
  <c r="K61" i="7"/>
  <c r="H61" i="7"/>
  <c r="G61" i="7"/>
  <c r="K58" i="7"/>
  <c r="H58" i="7"/>
  <c r="G58" i="7"/>
  <c r="K57" i="7"/>
  <c r="H57" i="7"/>
  <c r="G57" i="7"/>
  <c r="K56" i="7"/>
  <c r="H56" i="7"/>
  <c r="G56" i="7"/>
  <c r="K55" i="7"/>
  <c r="H55" i="7"/>
  <c r="G55" i="7"/>
  <c r="K54" i="7"/>
  <c r="H54" i="7"/>
  <c r="G54" i="7"/>
  <c r="K53" i="7"/>
  <c r="H53" i="7"/>
  <c r="G53" i="7"/>
  <c r="E64" i="7"/>
  <c r="E63" i="7"/>
  <c r="E62" i="7"/>
  <c r="E61" i="7"/>
  <c r="E58" i="7"/>
  <c r="E57" i="7"/>
  <c r="E56" i="7"/>
  <c r="I56" i="7" s="1"/>
  <c r="E55" i="7"/>
  <c r="E54" i="7"/>
  <c r="E53" i="7"/>
  <c r="K51" i="7"/>
  <c r="H51" i="7"/>
  <c r="G51" i="7"/>
  <c r="K50" i="7"/>
  <c r="H50" i="7"/>
  <c r="G50" i="7"/>
  <c r="K49" i="7"/>
  <c r="H49" i="7"/>
  <c r="G49" i="7"/>
  <c r="K48" i="7"/>
  <c r="H48" i="7"/>
  <c r="G48" i="7"/>
  <c r="K47" i="7"/>
  <c r="H47" i="7"/>
  <c r="G47" i="7"/>
  <c r="K46" i="7"/>
  <c r="H46" i="7"/>
  <c r="G46" i="7"/>
  <c r="K45" i="7"/>
  <c r="H45" i="7"/>
  <c r="G45" i="7"/>
  <c r="E51" i="7"/>
  <c r="E50" i="7"/>
  <c r="E49" i="7"/>
  <c r="E48" i="7"/>
  <c r="E47" i="7"/>
  <c r="E46" i="7"/>
  <c r="E45" i="7"/>
  <c r="K43" i="7"/>
  <c r="H43" i="7"/>
  <c r="G43" i="7"/>
  <c r="K42" i="7"/>
  <c r="H42" i="7"/>
  <c r="G42" i="7"/>
  <c r="E43" i="7"/>
  <c r="I43" i="7" s="1"/>
  <c r="E42" i="7"/>
  <c r="K40" i="7"/>
  <c r="H40" i="7"/>
  <c r="K39" i="7"/>
  <c r="H39" i="7"/>
  <c r="K37" i="7"/>
  <c r="H37" i="7"/>
  <c r="K36" i="7"/>
  <c r="H36" i="7"/>
  <c r="K35" i="7"/>
  <c r="H35" i="7"/>
  <c r="K32" i="7"/>
  <c r="H32" i="7"/>
  <c r="G35" i="7"/>
  <c r="G36" i="7"/>
  <c r="G37" i="7"/>
  <c r="G39" i="7"/>
  <c r="E35" i="7"/>
  <c r="E36" i="7"/>
  <c r="E37" i="7"/>
  <c r="E39" i="7"/>
  <c r="G32" i="7"/>
  <c r="E32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E30" i="7"/>
  <c r="E29" i="7"/>
  <c r="E28" i="7"/>
  <c r="E27" i="7"/>
  <c r="E26" i="7"/>
  <c r="E25" i="7"/>
  <c r="E24" i="7"/>
  <c r="E23" i="7"/>
  <c r="E22" i="7"/>
  <c r="E21" i="7"/>
  <c r="E20" i="7"/>
  <c r="E19" i="7"/>
  <c r="E17" i="7"/>
  <c r="E18" i="7"/>
  <c r="E71" i="7"/>
  <c r="G71" i="7"/>
  <c r="H71" i="7"/>
  <c r="K71" i="7"/>
  <c r="E91" i="7"/>
  <c r="G91" i="7"/>
  <c r="H91" i="7"/>
  <c r="K91" i="7"/>
  <c r="I62" i="7" l="1"/>
  <c r="J62" i="7" s="1"/>
  <c r="L62" i="7" s="1"/>
  <c r="I64" i="7"/>
  <c r="J64" i="7" s="1"/>
  <c r="L64" i="7" s="1"/>
  <c r="J76" i="7"/>
  <c r="L76" i="7" s="1"/>
  <c r="I39" i="7"/>
  <c r="J39" i="7" s="1"/>
  <c r="L39" i="7" s="1"/>
  <c r="J34" i="7"/>
  <c r="L34" i="7" s="1"/>
  <c r="I38" i="7"/>
  <c r="J38" i="7" s="1"/>
  <c r="L38" i="7" s="1"/>
  <c r="I17" i="7"/>
  <c r="J17" i="7" s="1"/>
  <c r="L17" i="7" s="1"/>
  <c r="I36" i="7"/>
  <c r="J36" i="7" s="1"/>
  <c r="L36" i="7" s="1"/>
  <c r="I87" i="7"/>
  <c r="J87" i="7" s="1"/>
  <c r="L87" i="7" s="1"/>
  <c r="J56" i="7"/>
  <c r="L56" i="7" s="1"/>
  <c r="I82" i="7"/>
  <c r="J82" i="7" s="1"/>
  <c r="L82" i="7" s="1"/>
  <c r="E40" i="7"/>
  <c r="I40" i="7" s="1"/>
  <c r="J40" i="7" s="1"/>
  <c r="L40" i="7" s="1"/>
  <c r="I80" i="7"/>
  <c r="J80" i="7" s="1"/>
  <c r="L80" i="7" s="1"/>
  <c r="I46" i="7"/>
  <c r="J46" i="7" s="1"/>
  <c r="I50" i="7"/>
  <c r="J50" i="7" s="1"/>
  <c r="L50" i="7" s="1"/>
  <c r="I54" i="7"/>
  <c r="J54" i="7" s="1"/>
  <c r="L54" i="7" s="1"/>
  <c r="I58" i="7"/>
  <c r="J58" i="7" s="1"/>
  <c r="L58" i="7" s="1"/>
  <c r="I73" i="7"/>
  <c r="J73" i="7" s="1"/>
  <c r="L73" i="7" s="1"/>
  <c r="I51" i="7"/>
  <c r="J51" i="7" s="1"/>
  <c r="L51" i="7" s="1"/>
  <c r="I25" i="7"/>
  <c r="J25" i="7" s="1"/>
  <c r="L25" i="7" s="1"/>
  <c r="I29" i="7"/>
  <c r="J29" i="7" s="1"/>
  <c r="L29" i="7" s="1"/>
  <c r="I91" i="7"/>
  <c r="J91" i="7" s="1"/>
  <c r="I19" i="7"/>
  <c r="J19" i="7" s="1"/>
  <c r="L19" i="7" s="1"/>
  <c r="I30" i="7"/>
  <c r="J30" i="7" s="1"/>
  <c r="I49" i="7"/>
  <c r="J49" i="7" s="1"/>
  <c r="L49" i="7" s="1"/>
  <c r="I33" i="7"/>
  <c r="J33" i="7" s="1"/>
  <c r="L33" i="7" s="1"/>
  <c r="I24" i="7"/>
  <c r="J24" i="7" s="1"/>
  <c r="L24" i="7" s="1"/>
  <c r="I32" i="7"/>
  <c r="J32" i="7" s="1"/>
  <c r="L32" i="7" s="1"/>
  <c r="I42" i="7"/>
  <c r="J42" i="7" s="1"/>
  <c r="I61" i="7"/>
  <c r="I37" i="7"/>
  <c r="J37" i="7" s="1"/>
  <c r="L37" i="7" s="1"/>
  <c r="I55" i="7"/>
  <c r="I74" i="7"/>
  <c r="J74" i="7" s="1"/>
  <c r="I85" i="7"/>
  <c r="J85" i="7" s="1"/>
  <c r="I20" i="7"/>
  <c r="J20" i="7" s="1"/>
  <c r="I27" i="7"/>
  <c r="J27" i="7" s="1"/>
  <c r="L27" i="7" s="1"/>
  <c r="I26" i="7"/>
  <c r="J26" i="7" s="1"/>
  <c r="L26" i="7" s="1"/>
  <c r="I45" i="7"/>
  <c r="J45" i="7" s="1"/>
  <c r="L45" i="7" s="1"/>
  <c r="I83" i="7"/>
  <c r="J83" i="7" s="1"/>
  <c r="L83" i="7" s="1"/>
  <c r="I86" i="7"/>
  <c r="J86" i="7" s="1"/>
  <c r="I71" i="7"/>
  <c r="J71" i="7" s="1"/>
  <c r="I23" i="7"/>
  <c r="J23" i="7" s="1"/>
  <c r="L23" i="7" s="1"/>
  <c r="I53" i="7"/>
  <c r="J53" i="7" s="1"/>
  <c r="L53" i="7" s="1"/>
  <c r="I81" i="7"/>
  <c r="J81" i="7" s="1"/>
  <c r="I47" i="7"/>
  <c r="J47" i="7" s="1"/>
  <c r="L47" i="7" s="1"/>
  <c r="I63" i="7"/>
  <c r="J63" i="7" s="1"/>
  <c r="L63" i="7" s="1"/>
  <c r="I57" i="7"/>
  <c r="J57" i="7" s="1"/>
  <c r="I21" i="7"/>
  <c r="J21" i="7" s="1"/>
  <c r="L21" i="7" s="1"/>
  <c r="I18" i="7"/>
  <c r="J18" i="7" s="1"/>
  <c r="L18" i="7" s="1"/>
  <c r="I77" i="7"/>
  <c r="J77" i="7" s="1"/>
  <c r="L77" i="7" s="1"/>
  <c r="I75" i="7"/>
  <c r="J75" i="7" s="1"/>
  <c r="L75" i="7" s="1"/>
  <c r="I35" i="7"/>
  <c r="J35" i="7" s="1"/>
  <c r="I22" i="7"/>
  <c r="J22" i="7" s="1"/>
  <c r="L22" i="7" s="1"/>
  <c r="I28" i="7"/>
  <c r="J28" i="7" s="1"/>
  <c r="J43" i="7"/>
  <c r="L43" i="7" s="1"/>
  <c r="I48" i="7"/>
  <c r="L46" i="7" l="1"/>
  <c r="L42" i="7"/>
  <c r="M41" i="7" s="1"/>
  <c r="D18" i="11" s="1"/>
  <c r="L86" i="7"/>
  <c r="L57" i="7"/>
  <c r="L91" i="7"/>
  <c r="M88" i="7" s="1"/>
  <c r="D25" i="11" s="1"/>
  <c r="L30" i="7"/>
  <c r="J61" i="7"/>
  <c r="L61" i="7" s="1"/>
  <c r="L81" i="7"/>
  <c r="J55" i="7"/>
  <c r="L55" i="7" s="1"/>
  <c r="L20" i="7"/>
  <c r="L71" i="7"/>
  <c r="M69" i="7" s="1"/>
  <c r="D22" i="11" s="1"/>
  <c r="B22" i="11" s="1"/>
  <c r="L74" i="7"/>
  <c r="L85" i="7"/>
  <c r="L35" i="7"/>
  <c r="M31" i="7" s="1"/>
  <c r="D17" i="11" s="1"/>
  <c r="B17" i="11" s="1"/>
  <c r="L28" i="7"/>
  <c r="J48" i="7"/>
  <c r="L48" i="7" s="1"/>
  <c r="M52" i="7" l="1"/>
  <c r="D20" i="11" s="1"/>
  <c r="M44" i="7"/>
  <c r="D19" i="11" s="1"/>
  <c r="B25" i="11"/>
  <c r="M16" i="7"/>
  <c r="D16" i="11" s="1"/>
  <c r="B16" i="11" s="1"/>
  <c r="B18" i="11"/>
  <c r="M72" i="7"/>
  <c r="D23" i="11" s="1"/>
  <c r="B23" i="11" s="1"/>
  <c r="M84" i="7"/>
  <c r="D24" i="11" s="1"/>
  <c r="B24" i="11" s="1"/>
  <c r="B19" i="11" l="1"/>
  <c r="B21" i="11"/>
  <c r="B20" i="11"/>
  <c r="M92" i="7"/>
  <c r="D27" i="11"/>
  <c r="E27" i="11" s="1"/>
  <c r="B26" i="11" l="1"/>
  <c r="B27" i="11" l="1"/>
  <c r="D26" i="11"/>
  <c r="C26" i="11" s="1"/>
  <c r="C27" i="11" l="1"/>
  <c r="E26" i="11"/>
</calcChain>
</file>

<file path=xl/sharedStrings.xml><?xml version="1.0" encoding="utf-8"?>
<sst xmlns="http://schemas.openxmlformats.org/spreadsheetml/2006/main" count="176" uniqueCount="125">
  <si>
    <t>Custo Unit. Total</t>
  </si>
  <si>
    <t>Mão-de-Obra</t>
  </si>
  <si>
    <t>Material</t>
  </si>
  <si>
    <t>BDI</t>
  </si>
  <si>
    <t>Item/Descrição</t>
  </si>
  <si>
    <t>Qtd.</t>
  </si>
  <si>
    <t>Un</t>
  </si>
  <si>
    <t>Valor</t>
  </si>
  <si>
    <t>%</t>
  </si>
  <si>
    <t>17. PINTURA</t>
  </si>
  <si>
    <t>TOTAL DO ORÇAMENTO</t>
  </si>
  <si>
    <t xml:space="preserve">Custo Direto </t>
  </si>
  <si>
    <t>Custo Unitário</t>
  </si>
  <si>
    <t>Custo Parcial</t>
  </si>
  <si>
    <t>Planilha de Orçamento - GLOBAL</t>
  </si>
  <si>
    <t>Sub-Total do Item</t>
  </si>
  <si>
    <t>Total do Item</t>
  </si>
  <si>
    <t>BDI =</t>
  </si>
  <si>
    <t>ITEM</t>
  </si>
  <si>
    <t>TOTAL</t>
  </si>
  <si>
    <t>VALOR</t>
  </si>
  <si>
    <t>Total  da Etapa</t>
  </si>
  <si>
    <t>Total Acumulado</t>
  </si>
  <si>
    <t>30 dias</t>
  </si>
  <si>
    <t>21. GERENCIAMENTO DE OBRAS / FISCALIZAÇÃO</t>
  </si>
  <si>
    <r>
      <t xml:space="preserve">Cliente: </t>
    </r>
    <r>
      <rPr>
        <b/>
        <sz val="12"/>
        <color indexed="8"/>
        <rFont val="Arial"/>
        <family val="2"/>
      </rPr>
      <t>Instituto Federal Sul-Rio-Grandense</t>
    </r>
  </si>
  <si>
    <t>Data:</t>
  </si>
  <si>
    <t>2. SERVIÇOS PRELIMINARES / TÉCNICOS</t>
  </si>
  <si>
    <t>3. MOVIMENTO DE TERRA</t>
  </si>
  <si>
    <t>18. SERVIÇOS COMPLEMENTARES</t>
  </si>
  <si>
    <t>19. PAISAGISMO E URBANIZAÇÃO</t>
  </si>
  <si>
    <t>20. EQUIPAMENTOS</t>
  </si>
  <si>
    <t xml:space="preserve"> 3. MOVIMENTO DE TERRA</t>
  </si>
  <si>
    <t xml:space="preserve"> 2. SERVIÇOS PRELIMINARES / TÉCNICOS</t>
  </si>
  <si>
    <t>CRONOGRAMA FÍSICO-FINANCEIRO</t>
  </si>
  <si>
    <t xml:space="preserve"> 2. 5. INSTALAÇÃO DO CANTEIRO DE OBRAS</t>
  </si>
  <si>
    <t xml:space="preserve"> 2. 5. 1. BARRACÕES</t>
  </si>
  <si>
    <t xml:space="preserve">MS    </t>
  </si>
  <si>
    <t xml:space="preserve">UN    </t>
  </si>
  <si>
    <t xml:space="preserve"> 2. 6. TAPUMES</t>
  </si>
  <si>
    <t xml:space="preserve"> 2. 6. 5. CONES DE SINALIZAÇÃO</t>
  </si>
  <si>
    <t xml:space="preserve"> 2. 7. PLACAS DE IDENTIFICAÇÃO DA OBRA</t>
  </si>
  <si>
    <t xml:space="preserve">M2    </t>
  </si>
  <si>
    <t xml:space="preserve"> 2. 8. DEMOLIÇÕES E REMOÇÕES</t>
  </si>
  <si>
    <t xml:space="preserve"> 2. 8.40. REMOÇÃO DE MEIO-FIO DE CONCRETO</t>
  </si>
  <si>
    <t xml:space="preserve">M     </t>
  </si>
  <si>
    <t xml:space="preserve"> 2. 9. LOCAÇÃO DE OBRA</t>
  </si>
  <si>
    <t>.1  LOCACAO DE OBRA POR M2 CONSTRUIDO</t>
  </si>
  <si>
    <t xml:space="preserve"> 3. 1. ESCAVAÇÕES</t>
  </si>
  <si>
    <t xml:space="preserve">M3    </t>
  </si>
  <si>
    <t xml:space="preserve"> 3. 2. ATERROS</t>
  </si>
  <si>
    <t xml:space="preserve"> 3. 2. 1. NIVELAMENTO E COMPACTAÇÃO DO TERRENO</t>
  </si>
  <si>
    <t xml:space="preserve"> 3. 2. 2. REATERRO E COMPACTAÇÃO MANUAL DE VALAS</t>
  </si>
  <si>
    <t xml:space="preserve"> 4. 7. CORTINAS/MURO DE CONTENÇÃO</t>
  </si>
  <si>
    <t>4. INFRAESTRUTURA/FUNDAÇÕES SIMPLES</t>
  </si>
  <si>
    <t>6. SUPERESTRUTURA</t>
  </si>
  <si>
    <t xml:space="preserve"> 6. 1. ESTRUTURA DE CONCRETO</t>
  </si>
  <si>
    <t xml:space="preserve"> 6. 1. 3. LAJES E ESCADAS</t>
  </si>
  <si>
    <t xml:space="preserve">KG    </t>
  </si>
  <si>
    <t>.1  FORMA COMPENS.RESINADO-VIGA-REAP.3X-INCL.ESCORAM.</t>
  </si>
  <si>
    <t>.2  ARMADURA CA-50 MEDIA 1/4 A 3/8-6,35 A 9,53MM</t>
  </si>
  <si>
    <t>.3  ARMADURA CA-60 MEDIA 5,0 A 6,0MM</t>
  </si>
  <si>
    <t>.4  CONCRETO FCK25MPA - PREPARO,LANCAMENTO E CURA</t>
  </si>
  <si>
    <t>12. INSTALAÇÕES HIDRÁULICAS E SANITÁRIAS</t>
  </si>
  <si>
    <t>12. 6. ESGOTO PLUVIAL</t>
  </si>
  <si>
    <t>12. 6. 1. TUBOS E CONEXÕES</t>
  </si>
  <si>
    <t>.1  TUBO PVC RIGIDO 150MM ESGOTO PRIMARIO</t>
  </si>
  <si>
    <t xml:space="preserve">.5  APLICAÇÃO DE LONA PLÁSTICA PARA EXECUÇÃO DE PAVIMENTOS DE CONCRETO. AF_11/2 017 </t>
  </si>
  <si>
    <t>18. 5. LIMPEZA E ENTREGA DA OBRA</t>
  </si>
  <si>
    <t>.1  LIMPEZA E ENTREGA DA OBRA</t>
  </si>
  <si>
    <t>19. 1. PASSEIOS/CALÇADAS</t>
  </si>
  <si>
    <t>19. 1. 2. PLACAS PRÉ-MOLDADAS</t>
  </si>
  <si>
    <t>19. 1. 7. PISO TÁTIL</t>
  </si>
  <si>
    <t>20. 8. ESCADAS</t>
  </si>
  <si>
    <t>20. 8. 4. SINALIZAÇÃO VISUAL PARA ESCADAS</t>
  </si>
  <si>
    <t>21. 1. ADMINISTRAÇÃO DA OBRA</t>
  </si>
  <si>
    <t>21. 1. 1. DESPESAS COM PESSOAL</t>
  </si>
  <si>
    <t>.1  CONTRAMESTRE</t>
  </si>
  <si>
    <t xml:space="preserve"> 4. INFRAESTRUTURA/FUNDAÇÕES SIMPLES</t>
  </si>
  <si>
    <t xml:space="preserve"> 6. SUPERESTRUTURA</t>
  </si>
  <si>
    <t>.2  TRANSPORTE CONTAINER (ENTREGA E RETIRADA)</t>
  </si>
  <si>
    <t>.2 TUBO PVC RIGIDO 40MM</t>
  </si>
  <si>
    <t>M</t>
  </si>
  <si>
    <t>.2  ESPALHAMENTO DE BOTA FORA</t>
  </si>
  <si>
    <t>.1  ALVENARIA DE PEDRA DE GRES 25x50x12</t>
  </si>
  <si>
    <t xml:space="preserve">.1  LOCAÇÃO CONTAINER 6,00x2,40m </t>
  </si>
  <si>
    <t>.1  SINALIZAÇÃO C/ FITA AMARELA/PRETA FIXADA EM CONE PLÁSTICOLARANJA/BRANCO ALT. 75CM</t>
  </si>
  <si>
    <t>.1  REATERRO MANUAL DE VALAS COM MATERIAL LOCAL</t>
  </si>
  <si>
    <t>.1  ATERRO MANUAL COM SAIBRO</t>
  </si>
  <si>
    <t>.3 REATERRO MANUAL COM BRITA</t>
  </si>
  <si>
    <t>.4 LEITO DE BRITA 15CM</t>
  </si>
  <si>
    <t>.5 CURVA 90 PVC RIGIDO 40MM</t>
  </si>
  <si>
    <t>.6 ROLO DE LIMITADOR DE GRAMA 20M</t>
  </si>
  <si>
    <t xml:space="preserve">.1  CALHA DE PISO DN130x75x500MM </t>
  </si>
  <si>
    <t>.2 CABECEIRA PARA CALHA DE PISO DN130X75MM</t>
  </si>
  <si>
    <t>.3 TAMPA GRELHA DN130MM</t>
  </si>
  <si>
    <t>.1 VERNIZ ACRÍLICO PARA PAREDE EXTERNA DE PEDRA</t>
  </si>
  <si>
    <t>M2</t>
  </si>
  <si>
    <t>.1  REMOCAO E REPOSIÇÃO DE MEIO-FIO DE CONCRETO</t>
  </si>
  <si>
    <t>.1 CONTRAPISO DE CONCRETO 8CM</t>
  </si>
  <si>
    <t xml:space="preserve">.1  SINALIZADOR VISUAL DE DEGRAUS  TOTAL WALK DUO 2 EM 1 - COR AMARELA + FOTOLUMINESCENTE INTEGRADO 14X3CM </t>
  </si>
  <si>
    <t>.1  ESCAVACAO MANUAL DE SOLO DE 1A. ATE 1,50M</t>
  </si>
  <si>
    <t>.2 ESCAVAÇÃO MANUAL DE VALA</t>
  </si>
  <si>
    <t>12. 6. 7. CALHA DE PISO</t>
  </si>
  <si>
    <t>.4 ARGAMASSA DE CI/AR TIPO GRAUTE</t>
  </si>
  <si>
    <t>17.11. VERNIZ</t>
  </si>
  <si>
    <t>19. 1. 4. MEIO-FIO</t>
  </si>
  <si>
    <t>.1  MEIO-FIO DE CONCRETO PRÉ-FABRICADO, DIMENSÕES 10X30CM</t>
  </si>
  <si>
    <t>.5 REJUNTE CIMENTÍCIO</t>
  </si>
  <si>
    <t>.1  PISO TÁTIL ALERTA DE CONCRETO 250X250X20MM AMARELO - INCL. ASSENT</t>
  </si>
  <si>
    <t>.2  PISO TÁTIL DIREC. DE CONCRETO 250X250X20MM AMARELO - INCL. ASSENT</t>
  </si>
  <si>
    <r>
      <t>Endereço:</t>
    </r>
    <r>
      <rPr>
        <b/>
        <sz val="12"/>
        <color indexed="8"/>
        <rFont val="Arial"/>
        <family val="2"/>
      </rPr>
      <t xml:space="preserve"> Av. Carlos Gilberto Weis, 155 - Quatro Colônias</t>
    </r>
  </si>
  <si>
    <r>
      <t xml:space="preserve">Cidade: </t>
    </r>
    <r>
      <rPr>
        <b/>
        <sz val="12"/>
        <color indexed="8"/>
        <rFont val="Arial"/>
        <family val="2"/>
      </rPr>
      <t>Sapiranga - RS</t>
    </r>
  </si>
  <si>
    <t>.2  REJUNTE CIMENTÍCIO</t>
  </si>
  <si>
    <t>.3  PLACAS PRE MOLDADAS DE CONCRETO 45x45x2,5CM- INCL. AC-II</t>
  </si>
  <si>
    <t>.1  PLACA DE OBRA INSTALADA</t>
  </si>
  <si>
    <t>INCLUIR LOGOTIPO DA EMPRESA</t>
  </si>
  <si>
    <t>DADOS DA EMPRESA</t>
  </si>
  <si>
    <r>
      <t xml:space="preserve">Cliente: </t>
    </r>
    <r>
      <rPr>
        <b/>
        <sz val="12"/>
        <color indexed="8"/>
        <rFont val="Arial"/>
        <family val="2"/>
      </rPr>
      <t>Instituto Federal Sul-Rio-Grandense - Câmpus Sapiranga</t>
    </r>
  </si>
  <si>
    <r>
      <t>Obra:</t>
    </r>
    <r>
      <rPr>
        <b/>
        <sz val="12"/>
        <color indexed="8"/>
        <rFont val="Arial"/>
        <family val="2"/>
      </rPr>
      <t xml:space="preserve"> Adequação das calçadas do Câmpus Sapiranga -</t>
    </r>
    <r>
      <rPr>
        <sz val="12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Acesso às Salas Modulares</t>
    </r>
  </si>
  <si>
    <t>Local e Data</t>
  </si>
  <si>
    <t>Nome do Profissional Responsável</t>
  </si>
  <si>
    <t>Especificação do Cargo/função</t>
  </si>
  <si>
    <t>N° do CREA ou CAU</t>
  </si>
  <si>
    <r>
      <t xml:space="preserve">Obra: </t>
    </r>
    <r>
      <rPr>
        <b/>
        <sz val="12"/>
        <color indexed="8"/>
        <rFont val="Arial"/>
        <family val="2"/>
      </rPr>
      <t>Adequação das calçadas do Câmpus Sapiranga - Acesso às Salas Modulares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</si>
</sst>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R$&quot;\ #,##0.00;\-&quot;R$&quot;\ #,##0.00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R$&quot;\ #,##0.00"/>
    <numFmt numFmtId="167" formatCode="mm/yyyy"/>
  </numFmts>
  <fonts count="25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2"/>
      <color indexed="9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rgb="FFFF0000"/>
      <name val="Arial"/>
      <family val="2"/>
    </font>
    <font>
      <b/>
      <sz val="13"/>
      <color indexed="10"/>
      <name val="Arial"/>
      <family val="2"/>
    </font>
    <font>
      <sz val="13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17" fillId="0" borderId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7" fontId="7" fillId="0" borderId="1" xfId="1" quotePrefix="1" applyNumberFormat="1" applyFont="1" applyFill="1" applyBorder="1" applyAlignment="1" applyProtection="1">
      <alignment horizontal="center" vertical="center" wrapText="1"/>
    </xf>
    <xf numFmtId="10" fontId="8" fillId="0" borderId="1" xfId="1" quotePrefix="1" applyNumberFormat="1" applyFont="1" applyFill="1" applyBorder="1" applyAlignment="1" applyProtection="1">
      <alignment horizontal="center" vertical="center" wrapText="1"/>
    </xf>
    <xf numFmtId="7" fontId="9" fillId="0" borderId="1" xfId="1" quotePrefix="1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Fill="1" applyBorder="1" applyAlignment="1" applyProtection="1">
      <alignment horizontal="center" vertical="center" wrapText="1"/>
    </xf>
    <xf numFmtId="10" fontId="7" fillId="0" borderId="0" xfId="0" applyNumberFormat="1" applyFont="1" applyProtection="1"/>
    <xf numFmtId="10" fontId="8" fillId="0" borderId="1" xfId="0" applyNumberFormat="1" applyFont="1" applyFill="1" applyBorder="1" applyAlignment="1" applyProtection="1">
      <alignment horizontal="center" vertical="top" wrapText="1"/>
    </xf>
    <xf numFmtId="10" fontId="7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2" borderId="1" xfId="4" applyFont="1" applyFill="1" applyBorder="1" applyAlignment="1" applyProtection="1">
      <alignment horizontal="center" vertical="center"/>
    </xf>
    <xf numFmtId="164" fontId="3" fillId="0" borderId="0" xfId="4" applyFont="1" applyAlignment="1">
      <alignment vertical="center"/>
    </xf>
    <xf numFmtId="164" fontId="3" fillId="0" borderId="0" xfId="4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0" xfId="4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3" fillId="0" borderId="0" xfId="4" applyNumberFormat="1" applyFont="1" applyAlignment="1">
      <alignment vertical="center"/>
    </xf>
    <xf numFmtId="4" fontId="7" fillId="0" borderId="0" xfId="4" applyNumberFormat="1" applyFont="1" applyAlignment="1">
      <alignment vertical="center"/>
    </xf>
    <xf numFmtId="4" fontId="13" fillId="0" borderId="0" xfId="4" applyNumberFormat="1" applyFont="1" applyAlignment="1">
      <alignment vertical="center"/>
    </xf>
    <xf numFmtId="4" fontId="2" fillId="0" borderId="0" xfId="1" applyNumberFormat="1" applyFont="1" applyFill="1" applyAlignment="1">
      <alignment vertical="center"/>
    </xf>
    <xf numFmtId="4" fontId="1" fillId="0" borderId="0" xfId="4" applyNumberFormat="1" applyFont="1" applyFill="1" applyAlignment="1">
      <alignment vertical="center"/>
    </xf>
    <xf numFmtId="4" fontId="13" fillId="0" borderId="0" xfId="4" applyNumberFormat="1" applyFont="1" applyAlignment="1">
      <alignment horizontal="center" vertical="center"/>
    </xf>
    <xf numFmtId="164" fontId="6" fillId="2" borderId="1" xfId="4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7" fillId="0" borderId="1" xfId="0" applyFont="1" applyBorder="1" applyProtection="1"/>
    <xf numFmtId="10" fontId="7" fillId="0" borderId="1" xfId="0" applyNumberFormat="1" applyFont="1" applyBorder="1" applyProtection="1"/>
    <xf numFmtId="0" fontId="7" fillId="0" borderId="1" xfId="0" applyFont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0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7" fontId="10" fillId="0" borderId="1" xfId="1" quotePrefix="1" applyNumberFormat="1" applyFont="1" applyFill="1" applyBorder="1" applyAlignment="1" applyProtection="1">
      <alignment horizontal="center" vertical="center" wrapText="1"/>
    </xf>
    <xf numFmtId="10" fontId="7" fillId="0" borderId="1" xfId="1" quotePrefix="1" applyNumberFormat="1" applyFont="1" applyFill="1" applyBorder="1" applyAlignment="1" applyProtection="1">
      <alignment horizontal="center" vertical="center" wrapText="1"/>
    </xf>
    <xf numFmtId="166" fontId="9" fillId="0" borderId="1" xfId="0" quotePrefix="1" applyNumberFormat="1" applyFont="1" applyFill="1" applyBorder="1" applyAlignment="1" applyProtection="1">
      <alignment horizontal="center" vertical="center" wrapText="1"/>
    </xf>
    <xf numFmtId="166" fontId="10" fillId="0" borderId="1" xfId="1" applyNumberFormat="1" applyFont="1" applyFill="1" applyBorder="1" applyAlignment="1" applyProtection="1">
      <alignment horizontal="center" vertical="center" wrapText="1"/>
    </xf>
    <xf numFmtId="4" fontId="14" fillId="0" borderId="0" xfId="4" applyNumberFormat="1" applyFont="1" applyAlignment="1">
      <alignment vertical="center"/>
    </xf>
    <xf numFmtId="164" fontId="13" fillId="0" borderId="0" xfId="4" applyFont="1" applyAlignment="1">
      <alignment vertical="center"/>
    </xf>
    <xf numFmtId="0" fontId="7" fillId="0" borderId="0" xfId="0" applyFont="1" applyAlignment="1"/>
    <xf numFmtId="0" fontId="3" fillId="0" borderId="0" xfId="0" applyFont="1"/>
    <xf numFmtId="4" fontId="3" fillId="0" borderId="0" xfId="0" applyNumberFormat="1" applyFont="1"/>
    <xf numFmtId="166" fontId="1" fillId="0" borderId="0" xfId="1" applyNumberFormat="1" applyFont="1" applyFill="1"/>
    <xf numFmtId="0" fontId="6" fillId="0" borderId="0" xfId="0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164" fontId="6" fillId="0" borderId="0" xfId="4" applyFont="1" applyAlignment="1">
      <alignment horizontal="center" vertical="center"/>
    </xf>
    <xf numFmtId="4" fontId="6" fillId="0" borderId="0" xfId="4" applyNumberFormat="1" applyFont="1" applyAlignment="1">
      <alignment horizontal="center" vertical="center"/>
    </xf>
    <xf numFmtId="4" fontId="6" fillId="0" borderId="0" xfId="4" applyNumberFormat="1" applyFont="1" applyAlignment="1">
      <alignment vertical="center"/>
    </xf>
    <xf numFmtId="4" fontId="10" fillId="0" borderId="0" xfId="4" applyNumberFormat="1" applyFont="1" applyAlignment="1">
      <alignment vertical="center"/>
    </xf>
    <xf numFmtId="4" fontId="5" fillId="0" borderId="0" xfId="4" applyNumberFormat="1" applyFont="1" applyAlignment="1">
      <alignment vertical="center"/>
    </xf>
    <xf numFmtId="164" fontId="16" fillId="2" borderId="1" xfId="4" applyFont="1" applyFill="1" applyBorder="1" applyAlignment="1" applyProtection="1">
      <alignment horizontal="left" vertical="center"/>
    </xf>
    <xf numFmtId="4" fontId="3" fillId="0" borderId="0" xfId="0" applyNumberFormat="1" applyFont="1" applyAlignment="1">
      <alignment horizontal="right"/>
    </xf>
    <xf numFmtId="4" fontId="3" fillId="0" borderId="0" xfId="4" applyNumberFormat="1" applyFont="1" applyAlignment="1">
      <alignment horizontal="right" vertical="center"/>
    </xf>
    <xf numFmtId="4" fontId="6" fillId="0" borderId="0" xfId="4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6" fontId="5" fillId="0" borderId="1" xfId="1" applyNumberFormat="1" applyFont="1" applyFill="1" applyBorder="1" applyAlignment="1" applyProtection="1">
      <alignment horizontal="center" vertical="center"/>
    </xf>
    <xf numFmtId="164" fontId="5" fillId="0" borderId="0" xfId="4" applyFont="1" applyFill="1" applyBorder="1" applyAlignment="1" applyProtection="1">
      <alignment horizontal="center" vertical="center"/>
    </xf>
    <xf numFmtId="4" fontId="3" fillId="0" borderId="0" xfId="0" applyNumberFormat="1" applyFont="1" applyAlignment="1"/>
    <xf numFmtId="164" fontId="3" fillId="0" borderId="1" xfId="4" applyFont="1" applyFill="1" applyBorder="1" applyAlignment="1" applyProtection="1">
      <alignment horizontal="right" vertical="center"/>
    </xf>
    <xf numFmtId="166" fontId="1" fillId="0" borderId="1" xfId="1" applyNumberFormat="1" applyFont="1" applyFill="1" applyBorder="1" applyAlignment="1" applyProtection="1">
      <alignment horizontal="right" vertical="center"/>
    </xf>
    <xf numFmtId="164" fontId="7" fillId="0" borderId="1" xfId="4" applyFont="1" applyFill="1" applyBorder="1" applyAlignment="1" applyProtection="1">
      <alignment horizontal="right" vertical="center"/>
    </xf>
    <xf numFmtId="10" fontId="7" fillId="0" borderId="1" xfId="4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4" fontId="5" fillId="0" borderId="1" xfId="1" applyNumberFormat="1" applyFont="1" applyFill="1" applyBorder="1" applyAlignment="1" applyProtection="1">
      <alignment horizontal="right" vertical="center"/>
    </xf>
    <xf numFmtId="164" fontId="6" fillId="2" borderId="1" xfId="4" applyFont="1" applyFill="1" applyBorder="1" applyAlignment="1" applyProtection="1">
      <alignment horizontal="right" vertical="center"/>
      <protection locked="0"/>
    </xf>
    <xf numFmtId="166" fontId="5" fillId="0" borderId="1" xfId="1" applyNumberFormat="1" applyFont="1" applyFill="1" applyBorder="1" applyAlignment="1" applyProtection="1">
      <alignment horizontal="right" vertical="center"/>
    </xf>
    <xf numFmtId="164" fontId="5" fillId="0" borderId="1" xfId="4" applyFont="1" applyFill="1" applyBorder="1" applyAlignment="1" applyProtection="1">
      <alignment horizontal="right" vertical="center"/>
    </xf>
    <xf numFmtId="164" fontId="3" fillId="0" borderId="1" xfId="4" applyFont="1" applyFill="1" applyBorder="1" applyAlignment="1" applyProtection="1">
      <alignment horizontal="right" vertical="center"/>
      <protection locked="0"/>
    </xf>
    <xf numFmtId="164" fontId="7" fillId="0" borderId="3" xfId="4" applyFont="1" applyFill="1" applyBorder="1" applyAlignment="1" applyProtection="1">
      <alignment horizontal="right" vertical="center"/>
    </xf>
    <xf numFmtId="164" fontId="7" fillId="0" borderId="1" xfId="4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164" fontId="6" fillId="2" borderId="1" xfId="4" applyFont="1" applyFill="1" applyBorder="1" applyAlignment="1" applyProtection="1">
      <alignment horizontal="right" vertical="center"/>
    </xf>
    <xf numFmtId="164" fontId="10" fillId="2" borderId="1" xfId="4" applyFont="1" applyFill="1" applyBorder="1" applyAlignment="1" applyProtection="1">
      <alignment horizontal="right" vertical="center"/>
    </xf>
    <xf numFmtId="10" fontId="18" fillId="3" borderId="3" xfId="0" applyNumberFormat="1" applyFont="1" applyFill="1" applyBorder="1" applyAlignment="1" applyProtection="1">
      <alignment horizontal="center" vertical="top"/>
      <protection locked="0"/>
    </xf>
    <xf numFmtId="10" fontId="18" fillId="0" borderId="1" xfId="4" applyNumberFormat="1" applyFont="1" applyFill="1" applyBorder="1" applyAlignment="1" applyProtection="1">
      <alignment horizontal="right" vertical="center"/>
    </xf>
    <xf numFmtId="164" fontId="3" fillId="0" borderId="1" xfId="4" applyFont="1" applyFill="1" applyBorder="1" applyAlignment="1" applyProtection="1">
      <alignment vertical="center"/>
    </xf>
    <xf numFmtId="164" fontId="3" fillId="0" borderId="1" xfId="4" applyFont="1" applyFill="1" applyBorder="1" applyAlignment="1" applyProtection="1">
      <alignment horizontal="center" vertical="center"/>
    </xf>
    <xf numFmtId="167" fontId="9" fillId="0" borderId="1" xfId="0" applyNumberFormat="1" applyFont="1" applyFill="1" applyBorder="1" applyAlignment="1" applyProtection="1">
      <alignment horizontal="center" vertical="top"/>
      <protection locked="0"/>
    </xf>
    <xf numFmtId="164" fontId="3" fillId="4" borderId="1" xfId="4" applyFont="1" applyFill="1" applyBorder="1" applyAlignment="1" applyProtection="1">
      <alignment vertical="center"/>
    </xf>
    <xf numFmtId="164" fontId="3" fillId="4" borderId="1" xfId="4" applyFont="1" applyFill="1" applyBorder="1" applyAlignment="1" applyProtection="1">
      <alignment horizontal="right" vertical="center"/>
      <protection locked="0"/>
    </xf>
    <xf numFmtId="164" fontId="7" fillId="4" borderId="1" xfId="4" applyFont="1" applyFill="1" applyBorder="1" applyAlignment="1" applyProtection="1">
      <alignment horizontal="right" vertical="center"/>
    </xf>
    <xf numFmtId="10" fontId="18" fillId="4" borderId="1" xfId="4" applyNumberFormat="1" applyFont="1" applyFill="1" applyBorder="1" applyAlignment="1" applyProtection="1">
      <alignment horizontal="right" vertical="center"/>
    </xf>
    <xf numFmtId="164" fontId="6" fillId="4" borderId="1" xfId="4" applyFont="1" applyFill="1" applyBorder="1" applyAlignment="1" applyProtection="1">
      <alignment vertical="center"/>
    </xf>
    <xf numFmtId="164" fontId="7" fillId="0" borderId="1" xfId="4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Fill="1" applyBorder="1" applyAlignment="1" applyProtection="1">
      <alignment vertical="center"/>
    </xf>
    <xf numFmtId="0" fontId="21" fillId="0" borderId="0" xfId="0" applyFont="1" applyProtection="1">
      <protection locked="0"/>
    </xf>
    <xf numFmtId="0" fontId="6" fillId="0" borderId="2" xfId="0" applyFont="1" applyFill="1" applyBorder="1" applyAlignment="1" applyProtection="1">
      <alignment vertical="top"/>
    </xf>
    <xf numFmtId="0" fontId="5" fillId="0" borderId="4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horizontal="right" vertical="top"/>
    </xf>
    <xf numFmtId="0" fontId="6" fillId="0" borderId="0" xfId="0" applyFont="1" applyAlignment="1" applyProtection="1">
      <alignment horizontal="right"/>
    </xf>
    <xf numFmtId="0" fontId="1" fillId="0" borderId="1" xfId="0" applyFont="1" applyFill="1" applyBorder="1" applyAlignment="1" applyProtection="1">
      <alignment horizontal="left" vertical="top"/>
    </xf>
    <xf numFmtId="4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/>
    </xf>
    <xf numFmtId="4" fontId="3" fillId="0" borderId="1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left" vertical="top"/>
    </xf>
    <xf numFmtId="0" fontId="3" fillId="5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left" vertical="top"/>
    </xf>
    <xf numFmtId="0" fontId="7" fillId="5" borderId="1" xfId="0" applyFont="1" applyFill="1" applyBorder="1" applyAlignment="1" applyProtection="1">
      <alignment horizontal="left" vertical="top"/>
    </xf>
    <xf numFmtId="0" fontId="3" fillId="5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19" fillId="4" borderId="1" xfId="0" applyFont="1" applyFill="1" applyBorder="1" applyAlignment="1" applyProtection="1">
      <alignment horizontal="left" vertical="top"/>
    </xf>
    <xf numFmtId="164" fontId="3" fillId="4" borderId="1" xfId="4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left" vertical="top"/>
    </xf>
    <xf numFmtId="4" fontId="5" fillId="2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164" fontId="3" fillId="0" borderId="0" xfId="4" applyFont="1" applyAlignment="1" applyProtection="1">
      <alignment vertical="center"/>
    </xf>
    <xf numFmtId="164" fontId="3" fillId="0" borderId="0" xfId="4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164" fontId="1" fillId="0" borderId="1" xfId="4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164" fontId="7" fillId="0" borderId="3" xfId="4" applyFont="1" applyFill="1" applyBorder="1" applyAlignment="1" applyProtection="1">
      <alignment horizontal="right" vertical="center"/>
      <protection locked="0"/>
    </xf>
    <xf numFmtId="10" fontId="15" fillId="3" borderId="3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horizontal="center" vertical="center"/>
    </xf>
    <xf numFmtId="4" fontId="3" fillId="0" borderId="6" xfId="0" applyNumberFormat="1" applyFont="1" applyFill="1" applyBorder="1" applyAlignment="1" applyProtection="1">
      <alignment horizontal="center" vertical="center"/>
    </xf>
    <xf numFmtId="4" fontId="3" fillId="0" borderId="7" xfId="0" applyNumberFormat="1" applyFont="1" applyFill="1" applyBorder="1" applyAlignment="1" applyProtection="1">
      <alignment horizontal="center" vertical="center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4" fontId="3" fillId="3" borderId="6" xfId="0" applyNumberFormat="1" applyFont="1" applyFill="1" applyBorder="1" applyAlignment="1" applyProtection="1">
      <alignment horizontal="center" vertical="center" wrapText="1"/>
    </xf>
    <xf numFmtId="4" fontId="3" fillId="3" borderId="7" xfId="0" applyNumberFormat="1" applyFont="1" applyFill="1" applyBorder="1" applyAlignment="1" applyProtection="1">
      <alignment horizontal="center" vertical="center" wrapText="1"/>
    </xf>
    <xf numFmtId="4" fontId="7" fillId="3" borderId="8" xfId="0" applyNumberFormat="1" applyFont="1" applyFill="1" applyBorder="1" applyAlignment="1" applyProtection="1">
      <alignment horizontal="center" vertical="center" wrapText="1"/>
    </xf>
    <xf numFmtId="4" fontId="7" fillId="3" borderId="10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7" fillId="3" borderId="6" xfId="0" applyNumberFormat="1" applyFont="1" applyFill="1" applyBorder="1" applyAlignment="1" applyProtection="1">
      <alignment horizontal="center" vertical="center" wrapText="1"/>
    </xf>
    <xf numFmtId="4" fontId="7" fillId="3" borderId="7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164" fontId="5" fillId="2" borderId="8" xfId="4" applyFont="1" applyFill="1" applyBorder="1" applyAlignment="1" applyProtection="1">
      <alignment horizontal="center" vertical="center"/>
    </xf>
    <xf numFmtId="164" fontId="5" fillId="2" borderId="9" xfId="4" applyFont="1" applyFill="1" applyBorder="1" applyAlignment="1" applyProtection="1">
      <alignment horizontal="center" vertical="center"/>
    </xf>
    <xf numFmtId="164" fontId="5" fillId="2" borderId="10" xfId="4" applyFont="1" applyFill="1" applyBorder="1" applyAlignment="1" applyProtection="1">
      <alignment horizontal="center" vertical="center"/>
    </xf>
    <xf numFmtId="2" fontId="20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164" fontId="6" fillId="0" borderId="0" xfId="4" applyFont="1" applyAlignment="1">
      <alignment horizontal="center" vertical="center"/>
    </xf>
    <xf numFmtId="4" fontId="5" fillId="0" borderId="0" xfId="4" applyNumberFormat="1" applyFont="1" applyAlignment="1">
      <alignment horizontal="center" vertical="center"/>
    </xf>
    <xf numFmtId="4" fontId="6" fillId="0" borderId="0" xfId="4" applyNumberFormat="1" applyFont="1" applyAlignment="1">
      <alignment horizontal="center" vertical="center"/>
    </xf>
    <xf numFmtId="4" fontId="22" fillId="0" borderId="0" xfId="4" applyNumberFormat="1" applyFont="1" applyAlignment="1" applyProtection="1">
      <alignment horizontal="center" vertical="center"/>
      <protection locked="0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4" fontId="2" fillId="0" borderId="6" xfId="1" applyNumberFormat="1" applyFont="1" applyFill="1" applyBorder="1" applyAlignment="1" applyProtection="1">
      <alignment horizontal="center" vertical="center" wrapText="1"/>
    </xf>
    <xf numFmtId="4" fontId="2" fillId="0" borderId="7" xfId="1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" fontId="10" fillId="0" borderId="0" xfId="4" applyNumberFormat="1" applyFont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top" wrapText="1"/>
    </xf>
  </cellXfs>
  <cellStyles count="5">
    <cellStyle name="Moeda" xfId="1" builtinId="4"/>
    <cellStyle name="Normal" xfId="0" builtinId="0"/>
    <cellStyle name="Normal 2" xfId="2"/>
    <cellStyle name="Normal 3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showZeros="0" tabSelected="1" zoomScale="80" zoomScaleNormal="80" zoomScaleSheetLayoutView="90" workbookViewId="0">
      <selection activeCell="A11" sqref="A11:E11"/>
    </sheetView>
  </sheetViews>
  <sheetFormatPr defaultColWidth="12.7109375" defaultRowHeight="12.75" x14ac:dyDescent="0.2"/>
  <cols>
    <col min="1" max="1" width="111.42578125" style="13" customWidth="1"/>
    <col min="2" max="2" width="10.140625" style="19" bestFit="1" customWidth="1"/>
    <col min="3" max="3" width="8.7109375" style="14" customWidth="1"/>
    <col min="4" max="4" width="10.28515625" style="62" customWidth="1"/>
    <col min="5" max="5" width="12.42578125" style="62" bestFit="1" customWidth="1"/>
    <col min="6" max="7" width="10.85546875" style="19" customWidth="1"/>
    <col min="8" max="8" width="12.5703125" style="19" customWidth="1"/>
    <col min="9" max="9" width="13" style="19" bestFit="1" customWidth="1"/>
    <col min="10" max="10" width="12.28515625" style="21" customWidth="1"/>
    <col min="11" max="11" width="8.28515625" style="21" customWidth="1"/>
    <col min="12" max="12" width="12.42578125" style="19" customWidth="1"/>
    <col min="13" max="13" width="17.28515625" style="25" customWidth="1"/>
    <col min="14" max="14" width="12.7109375" style="13"/>
    <col min="15" max="15" width="13.7109375" style="13" bestFit="1" customWidth="1"/>
    <col min="16" max="16384" width="12.7109375" style="13"/>
  </cols>
  <sheetData>
    <row r="1" spans="1:20" s="43" customFormat="1" ht="15" x14ac:dyDescent="0.2">
      <c r="A1" s="168" t="s">
        <v>116</v>
      </c>
      <c r="B1" s="168"/>
      <c r="C1" s="168"/>
      <c r="D1" s="59"/>
      <c r="E1" s="63"/>
      <c r="F1" s="44"/>
      <c r="J1" s="1"/>
      <c r="K1" s="12"/>
      <c r="M1" s="45"/>
      <c r="P1" s="46"/>
      <c r="Q1" s="46"/>
      <c r="R1" s="46"/>
      <c r="S1" s="46"/>
      <c r="T1" s="46"/>
    </row>
    <row r="2" spans="1:20" s="43" customFormat="1" ht="15" x14ac:dyDescent="0.2">
      <c r="A2" s="168"/>
      <c r="B2" s="168"/>
      <c r="C2" s="168"/>
      <c r="D2" s="59"/>
      <c r="E2" s="63"/>
      <c r="F2" s="44"/>
      <c r="J2" s="1"/>
      <c r="K2" s="12"/>
      <c r="M2" s="45"/>
      <c r="P2" s="46"/>
      <c r="Q2" s="46"/>
      <c r="R2" s="46"/>
      <c r="S2" s="46"/>
      <c r="T2" s="46"/>
    </row>
    <row r="3" spans="1:20" s="43" customFormat="1" ht="15" x14ac:dyDescent="0.2">
      <c r="A3" s="168"/>
      <c r="B3" s="168"/>
      <c r="C3" s="168"/>
      <c r="D3" s="59"/>
      <c r="E3" s="63"/>
      <c r="F3" s="44"/>
      <c r="J3" s="1"/>
      <c r="K3" s="12"/>
      <c r="M3" s="45"/>
      <c r="P3" s="46"/>
      <c r="Q3" s="46"/>
      <c r="R3" s="46"/>
      <c r="S3" s="46"/>
      <c r="T3" s="46"/>
    </row>
    <row r="4" spans="1:20" s="43" customFormat="1" ht="21" customHeight="1" x14ac:dyDescent="0.2">
      <c r="A4" s="168"/>
      <c r="B4" s="168"/>
      <c r="C4" s="168"/>
      <c r="D4" s="59"/>
      <c r="E4" s="63"/>
      <c r="F4" s="44"/>
      <c r="J4" s="1"/>
      <c r="K4" s="12"/>
      <c r="M4" s="45"/>
      <c r="P4" s="46"/>
      <c r="Q4" s="46"/>
      <c r="R4" s="46"/>
      <c r="S4" s="46"/>
      <c r="T4" s="46"/>
    </row>
    <row r="5" spans="1:20" s="43" customFormat="1" ht="21" customHeight="1" x14ac:dyDescent="0.2">
      <c r="A5" s="168"/>
      <c r="B5" s="168"/>
      <c r="C5" s="168"/>
      <c r="D5" s="59"/>
      <c r="E5" s="63"/>
      <c r="F5" s="44"/>
      <c r="J5" s="1"/>
      <c r="K5" s="12"/>
      <c r="M5" s="45"/>
      <c r="P5" s="46"/>
      <c r="Q5" s="46"/>
      <c r="R5" s="46"/>
      <c r="S5" s="46"/>
      <c r="T5" s="46"/>
    </row>
    <row r="6" spans="1:20" s="43" customFormat="1" ht="15" x14ac:dyDescent="0.2">
      <c r="A6" s="98" t="s">
        <v>117</v>
      </c>
      <c r="B6" s="68"/>
      <c r="C6" s="48"/>
      <c r="D6" s="59"/>
      <c r="E6" s="63"/>
      <c r="F6" s="44"/>
      <c r="J6" s="1"/>
      <c r="K6" s="12"/>
      <c r="M6" s="45"/>
      <c r="P6" s="46"/>
      <c r="Q6" s="46"/>
      <c r="R6" s="46"/>
      <c r="S6" s="46"/>
      <c r="T6" s="46"/>
    </row>
    <row r="7" spans="1:20" s="43" customFormat="1" ht="15" x14ac:dyDescent="0.2">
      <c r="A7" s="98" t="s">
        <v>117</v>
      </c>
      <c r="B7" s="68"/>
      <c r="C7" s="48"/>
      <c r="D7" s="59"/>
      <c r="E7" s="63"/>
      <c r="F7" s="44"/>
      <c r="J7" s="1"/>
      <c r="K7" s="12"/>
      <c r="M7" s="45"/>
      <c r="P7" s="46"/>
      <c r="Q7" s="46"/>
      <c r="R7" s="46"/>
      <c r="S7" s="46"/>
      <c r="T7" s="46"/>
    </row>
    <row r="8" spans="1:20" s="43" customFormat="1" ht="15" x14ac:dyDescent="0.2">
      <c r="B8" s="68"/>
      <c r="C8" s="48"/>
      <c r="D8" s="59"/>
      <c r="E8" s="63"/>
      <c r="F8" s="44"/>
      <c r="J8" s="1"/>
      <c r="K8" s="12"/>
      <c r="M8" s="45"/>
      <c r="P8" s="46"/>
      <c r="Q8" s="46"/>
      <c r="R8" s="46"/>
      <c r="S8" s="46"/>
      <c r="T8" s="46"/>
    </row>
    <row r="9" spans="1:20" s="43" customFormat="1" ht="15" x14ac:dyDescent="0.2">
      <c r="A9" s="143" t="s">
        <v>14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5"/>
      <c r="R9" s="46"/>
      <c r="S9" s="46"/>
      <c r="T9" s="46"/>
    </row>
    <row r="10" spans="1:20" s="43" customFormat="1" ht="15" x14ac:dyDescent="0.2">
      <c r="A10" s="146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8"/>
      <c r="R10" s="46"/>
      <c r="S10" s="46"/>
      <c r="T10" s="46"/>
    </row>
    <row r="11" spans="1:20" s="43" customFormat="1" ht="15.95" customHeight="1" x14ac:dyDescent="0.2">
      <c r="A11" s="140" t="s">
        <v>119</v>
      </c>
      <c r="B11" s="141"/>
      <c r="C11" s="141"/>
      <c r="D11" s="141"/>
      <c r="E11" s="142"/>
      <c r="F11" s="99" t="s">
        <v>111</v>
      </c>
      <c r="G11" s="100"/>
      <c r="H11" s="100"/>
      <c r="I11" s="100"/>
      <c r="J11" s="100"/>
      <c r="K11" s="100"/>
      <c r="L11" s="100"/>
      <c r="M11" s="101"/>
      <c r="N11" s="46"/>
      <c r="R11" s="46"/>
      <c r="S11" s="46"/>
      <c r="T11" s="46"/>
    </row>
    <row r="12" spans="1:20" s="43" customFormat="1" ht="15.95" customHeight="1" x14ac:dyDescent="0.2">
      <c r="A12" s="140" t="s">
        <v>118</v>
      </c>
      <c r="B12" s="141"/>
      <c r="C12" s="141"/>
      <c r="D12" s="141"/>
      <c r="E12" s="142"/>
      <c r="F12" s="99" t="s">
        <v>112</v>
      </c>
      <c r="G12" s="100"/>
      <c r="H12" s="100"/>
      <c r="I12" s="101"/>
      <c r="J12" s="102" t="s">
        <v>17</v>
      </c>
      <c r="K12" s="85"/>
      <c r="L12" s="103" t="s">
        <v>26</v>
      </c>
      <c r="M12" s="89"/>
      <c r="N12" s="46"/>
      <c r="R12" s="46"/>
      <c r="S12" s="46"/>
      <c r="T12" s="46"/>
    </row>
    <row r="13" spans="1:20" ht="15.95" customHeight="1" x14ac:dyDescent="0.2">
      <c r="A13" s="149" t="s">
        <v>4</v>
      </c>
      <c r="B13" s="152" t="s">
        <v>5</v>
      </c>
      <c r="C13" s="149" t="s">
        <v>6</v>
      </c>
      <c r="D13" s="160" t="s">
        <v>1</v>
      </c>
      <c r="E13" s="160"/>
      <c r="F13" s="164" t="s">
        <v>2</v>
      </c>
      <c r="G13" s="164"/>
      <c r="H13" s="155" t="s">
        <v>0</v>
      </c>
      <c r="I13" s="155" t="s">
        <v>11</v>
      </c>
      <c r="J13" s="158" t="s">
        <v>3</v>
      </c>
      <c r="K13" s="159"/>
      <c r="L13" s="155" t="s">
        <v>15</v>
      </c>
      <c r="M13" s="174" t="s">
        <v>16</v>
      </c>
    </row>
    <row r="14" spans="1:20" ht="15.95" customHeight="1" x14ac:dyDescent="0.2">
      <c r="A14" s="150"/>
      <c r="B14" s="153"/>
      <c r="C14" s="177"/>
      <c r="D14" s="160" t="s">
        <v>12</v>
      </c>
      <c r="E14" s="155" t="s">
        <v>13</v>
      </c>
      <c r="F14" s="160" t="s">
        <v>12</v>
      </c>
      <c r="G14" s="155" t="s">
        <v>13</v>
      </c>
      <c r="H14" s="156"/>
      <c r="I14" s="156"/>
      <c r="J14" s="162" t="s">
        <v>7</v>
      </c>
      <c r="K14" s="162" t="s">
        <v>8</v>
      </c>
      <c r="L14" s="156"/>
      <c r="M14" s="175"/>
    </row>
    <row r="15" spans="1:20" ht="15.95" customHeight="1" x14ac:dyDescent="0.2">
      <c r="A15" s="151"/>
      <c r="B15" s="154"/>
      <c r="C15" s="178"/>
      <c r="D15" s="161"/>
      <c r="E15" s="157"/>
      <c r="F15" s="161"/>
      <c r="G15" s="157"/>
      <c r="H15" s="157"/>
      <c r="I15" s="157"/>
      <c r="J15" s="163"/>
      <c r="K15" s="163"/>
      <c r="L15" s="157"/>
      <c r="M15" s="176"/>
    </row>
    <row r="16" spans="1:20" ht="15.95" customHeight="1" x14ac:dyDescent="0.2">
      <c r="A16" s="58" t="s">
        <v>27</v>
      </c>
      <c r="B16" s="2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66">
        <f>SUM(L17:L30)</f>
        <v>0</v>
      </c>
    </row>
    <row r="17" spans="1:20" s="43" customFormat="1" ht="15.95" customHeight="1" x14ac:dyDescent="0.2">
      <c r="A17" s="104" t="s">
        <v>35</v>
      </c>
      <c r="B17" s="105"/>
      <c r="C17" s="106"/>
      <c r="D17" s="133"/>
      <c r="E17" s="71">
        <f>D17*B17</f>
        <v>0</v>
      </c>
      <c r="F17" s="133"/>
      <c r="G17" s="71">
        <f t="shared" ref="G17:G40" si="0">F17*B17</f>
        <v>0</v>
      </c>
      <c r="H17" s="71">
        <f t="shared" ref="H17:H30" si="1">+D17+F17</f>
        <v>0</v>
      </c>
      <c r="I17" s="71">
        <f t="shared" ref="I17:I30" si="2">E17+G17</f>
        <v>0</v>
      </c>
      <c r="J17" s="71">
        <f t="shared" ref="J17:J64" si="3">K17*I17</f>
        <v>0</v>
      </c>
      <c r="K17" s="86">
        <f t="shared" ref="K17:K65" si="4">$K$12</f>
        <v>0</v>
      </c>
      <c r="L17" s="71">
        <f t="shared" ref="L17:L30" si="5">I17+J17</f>
        <v>0</v>
      </c>
      <c r="M17" s="70"/>
      <c r="R17" s="46"/>
      <c r="S17" s="46"/>
      <c r="T17" s="46"/>
    </row>
    <row r="18" spans="1:20" s="43" customFormat="1" ht="15" x14ac:dyDescent="0.2">
      <c r="A18" s="107" t="s">
        <v>36</v>
      </c>
      <c r="B18" s="97"/>
      <c r="C18" s="108"/>
      <c r="D18" s="136"/>
      <c r="E18" s="71">
        <f>D18*B18</f>
        <v>0</v>
      </c>
      <c r="F18" s="73"/>
      <c r="G18" s="71">
        <f t="shared" si="0"/>
        <v>0</v>
      </c>
      <c r="H18" s="71">
        <f t="shared" si="1"/>
        <v>0</v>
      </c>
      <c r="I18" s="71">
        <f t="shared" si="2"/>
        <v>0</v>
      </c>
      <c r="J18" s="71">
        <f>K18*I18</f>
        <v>0</v>
      </c>
      <c r="K18" s="86">
        <f t="shared" si="4"/>
        <v>0</v>
      </c>
      <c r="L18" s="71">
        <f t="shared" si="5"/>
        <v>0</v>
      </c>
      <c r="M18" s="70"/>
      <c r="R18" s="46"/>
      <c r="S18" s="46"/>
      <c r="T18" s="46"/>
    </row>
    <row r="19" spans="1:20" s="43" customFormat="1" ht="15.95" customHeight="1" x14ac:dyDescent="0.2">
      <c r="A19" s="109" t="s">
        <v>85</v>
      </c>
      <c r="B19" s="97">
        <v>1</v>
      </c>
      <c r="C19" s="108" t="s">
        <v>37</v>
      </c>
      <c r="D19" s="136"/>
      <c r="E19" s="71">
        <f t="shared" ref="E19:E65" si="6">D19*B19</f>
        <v>0</v>
      </c>
      <c r="F19" s="73"/>
      <c r="G19" s="71">
        <f t="shared" si="0"/>
        <v>0</v>
      </c>
      <c r="H19" s="71">
        <f t="shared" si="1"/>
        <v>0</v>
      </c>
      <c r="I19" s="71">
        <f t="shared" si="2"/>
        <v>0</v>
      </c>
      <c r="J19" s="71">
        <f>K19*I19</f>
        <v>0</v>
      </c>
      <c r="K19" s="86">
        <f t="shared" si="4"/>
        <v>0</v>
      </c>
      <c r="L19" s="71">
        <f t="shared" si="5"/>
        <v>0</v>
      </c>
      <c r="M19" s="70"/>
      <c r="R19" s="46"/>
      <c r="S19" s="46"/>
      <c r="T19" s="46"/>
    </row>
    <row r="20" spans="1:20" s="43" customFormat="1" ht="15.95" customHeight="1" x14ac:dyDescent="0.2">
      <c r="A20" s="110" t="s">
        <v>80</v>
      </c>
      <c r="B20" s="111">
        <v>1</v>
      </c>
      <c r="C20" s="106" t="s">
        <v>38</v>
      </c>
      <c r="D20" s="74"/>
      <c r="E20" s="71">
        <f t="shared" si="6"/>
        <v>0</v>
      </c>
      <c r="F20" s="133"/>
      <c r="G20" s="71">
        <f t="shared" si="0"/>
        <v>0</v>
      </c>
      <c r="H20" s="71">
        <f t="shared" si="1"/>
        <v>0</v>
      </c>
      <c r="I20" s="71">
        <f t="shared" si="2"/>
        <v>0</v>
      </c>
      <c r="J20" s="71">
        <f t="shared" si="3"/>
        <v>0</v>
      </c>
      <c r="K20" s="86">
        <f t="shared" si="4"/>
        <v>0</v>
      </c>
      <c r="L20" s="71">
        <f t="shared" si="5"/>
        <v>0</v>
      </c>
      <c r="M20" s="70"/>
      <c r="R20" s="46"/>
      <c r="S20" s="46"/>
      <c r="T20" s="46"/>
    </row>
    <row r="21" spans="1:20" s="43" customFormat="1" ht="15.95" customHeight="1" x14ac:dyDescent="0.2">
      <c r="A21" s="104" t="s">
        <v>39</v>
      </c>
      <c r="B21" s="111"/>
      <c r="C21" s="112"/>
      <c r="D21" s="74"/>
      <c r="E21" s="71">
        <f t="shared" si="6"/>
        <v>0</v>
      </c>
      <c r="F21" s="74"/>
      <c r="G21" s="71">
        <f t="shared" si="0"/>
        <v>0</v>
      </c>
      <c r="H21" s="71">
        <f t="shared" si="1"/>
        <v>0</v>
      </c>
      <c r="I21" s="71">
        <f t="shared" si="2"/>
        <v>0</v>
      </c>
      <c r="J21" s="71">
        <f t="shared" si="3"/>
        <v>0</v>
      </c>
      <c r="K21" s="86">
        <f t="shared" si="4"/>
        <v>0</v>
      </c>
      <c r="L21" s="71">
        <f t="shared" si="5"/>
        <v>0</v>
      </c>
      <c r="M21" s="75"/>
    </row>
    <row r="22" spans="1:20" s="43" customFormat="1" ht="15.95" customHeight="1" x14ac:dyDescent="0.2">
      <c r="A22" s="104" t="s">
        <v>40</v>
      </c>
      <c r="B22" s="111"/>
      <c r="C22" s="112"/>
      <c r="D22" s="74"/>
      <c r="E22" s="71">
        <f t="shared" si="6"/>
        <v>0</v>
      </c>
      <c r="F22" s="74"/>
      <c r="G22" s="71">
        <f t="shared" si="0"/>
        <v>0</v>
      </c>
      <c r="H22" s="71">
        <f t="shared" si="1"/>
        <v>0</v>
      </c>
      <c r="I22" s="71">
        <f t="shared" si="2"/>
        <v>0</v>
      </c>
      <c r="J22" s="71">
        <f t="shared" si="3"/>
        <v>0</v>
      </c>
      <c r="K22" s="86">
        <f t="shared" si="4"/>
        <v>0</v>
      </c>
      <c r="L22" s="71">
        <f t="shared" si="5"/>
        <v>0</v>
      </c>
      <c r="M22" s="75"/>
    </row>
    <row r="23" spans="1:20" s="43" customFormat="1" ht="15.95" customHeight="1" x14ac:dyDescent="0.2">
      <c r="A23" s="110" t="s">
        <v>86</v>
      </c>
      <c r="B23" s="111">
        <v>16.5</v>
      </c>
      <c r="C23" s="112" t="s">
        <v>82</v>
      </c>
      <c r="D23" s="74"/>
      <c r="E23" s="71">
        <f t="shared" si="6"/>
        <v>0</v>
      </c>
      <c r="F23" s="74"/>
      <c r="G23" s="71">
        <f t="shared" si="0"/>
        <v>0</v>
      </c>
      <c r="H23" s="71">
        <f t="shared" si="1"/>
        <v>0</v>
      </c>
      <c r="I23" s="71">
        <f t="shared" si="2"/>
        <v>0</v>
      </c>
      <c r="J23" s="71">
        <f t="shared" si="3"/>
        <v>0</v>
      </c>
      <c r="K23" s="86">
        <f t="shared" si="4"/>
        <v>0</v>
      </c>
      <c r="L23" s="71">
        <f t="shared" si="5"/>
        <v>0</v>
      </c>
      <c r="M23" s="75"/>
    </row>
    <row r="24" spans="1:20" s="43" customFormat="1" ht="15.95" customHeight="1" x14ac:dyDescent="0.2">
      <c r="A24" s="104" t="s">
        <v>41</v>
      </c>
      <c r="B24" s="111"/>
      <c r="C24" s="112"/>
      <c r="D24" s="73"/>
      <c r="E24" s="71">
        <f t="shared" si="6"/>
        <v>0</v>
      </c>
      <c r="F24" s="74"/>
      <c r="G24" s="71">
        <f t="shared" si="0"/>
        <v>0</v>
      </c>
      <c r="H24" s="71">
        <f t="shared" si="1"/>
        <v>0</v>
      </c>
      <c r="I24" s="71">
        <f t="shared" si="2"/>
        <v>0</v>
      </c>
      <c r="J24" s="71">
        <f t="shared" si="3"/>
        <v>0</v>
      </c>
      <c r="K24" s="86">
        <f t="shared" si="4"/>
        <v>0</v>
      </c>
      <c r="L24" s="71">
        <f t="shared" si="5"/>
        <v>0</v>
      </c>
      <c r="M24" s="75"/>
    </row>
    <row r="25" spans="1:20" s="43" customFormat="1" ht="15.95" customHeight="1" x14ac:dyDescent="0.2">
      <c r="A25" s="110" t="s">
        <v>115</v>
      </c>
      <c r="B25" s="111">
        <v>2.0299999999999998</v>
      </c>
      <c r="C25" s="106" t="s">
        <v>42</v>
      </c>
      <c r="D25" s="74"/>
      <c r="E25" s="71">
        <f t="shared" si="6"/>
        <v>0</v>
      </c>
      <c r="F25" s="74"/>
      <c r="G25" s="71">
        <f t="shared" si="0"/>
        <v>0</v>
      </c>
      <c r="H25" s="71">
        <f t="shared" si="1"/>
        <v>0</v>
      </c>
      <c r="I25" s="71">
        <f t="shared" si="2"/>
        <v>0</v>
      </c>
      <c r="J25" s="71">
        <f t="shared" si="3"/>
        <v>0</v>
      </c>
      <c r="K25" s="86">
        <f t="shared" si="4"/>
        <v>0</v>
      </c>
      <c r="L25" s="71">
        <f t="shared" si="5"/>
        <v>0</v>
      </c>
      <c r="M25" s="70"/>
      <c r="R25" s="46"/>
      <c r="S25" s="46"/>
      <c r="T25" s="46"/>
    </row>
    <row r="26" spans="1:20" s="43" customFormat="1" ht="15.95" customHeight="1" x14ac:dyDescent="0.2">
      <c r="A26" s="104" t="s">
        <v>43</v>
      </c>
      <c r="B26" s="111"/>
      <c r="C26" s="113"/>
      <c r="D26" s="74"/>
      <c r="E26" s="71">
        <f t="shared" si="6"/>
        <v>0</v>
      </c>
      <c r="F26" s="74"/>
      <c r="G26" s="71">
        <f t="shared" si="0"/>
        <v>0</v>
      </c>
      <c r="H26" s="71">
        <f t="shared" si="1"/>
        <v>0</v>
      </c>
      <c r="I26" s="71">
        <f t="shared" si="2"/>
        <v>0</v>
      </c>
      <c r="J26" s="71">
        <f t="shared" si="3"/>
        <v>0</v>
      </c>
      <c r="K26" s="86">
        <f t="shared" si="4"/>
        <v>0</v>
      </c>
      <c r="L26" s="71">
        <f t="shared" si="5"/>
        <v>0</v>
      </c>
      <c r="M26" s="70"/>
      <c r="R26" s="46"/>
      <c r="S26" s="46"/>
      <c r="T26" s="46"/>
    </row>
    <row r="27" spans="1:20" s="43" customFormat="1" ht="15.95" customHeight="1" x14ac:dyDescent="0.2">
      <c r="A27" s="114" t="s">
        <v>44</v>
      </c>
      <c r="B27" s="111"/>
      <c r="C27" s="106"/>
      <c r="D27" s="133"/>
      <c r="E27" s="71">
        <f t="shared" si="6"/>
        <v>0</v>
      </c>
      <c r="F27" s="136"/>
      <c r="G27" s="71">
        <f t="shared" si="0"/>
        <v>0</v>
      </c>
      <c r="H27" s="71">
        <f t="shared" si="1"/>
        <v>0</v>
      </c>
      <c r="I27" s="71">
        <f t="shared" si="2"/>
        <v>0</v>
      </c>
      <c r="J27" s="71">
        <f t="shared" si="3"/>
        <v>0</v>
      </c>
      <c r="K27" s="86">
        <f t="shared" si="4"/>
        <v>0</v>
      </c>
      <c r="L27" s="71">
        <f t="shared" si="5"/>
        <v>0</v>
      </c>
      <c r="M27" s="70"/>
      <c r="R27" s="46"/>
      <c r="S27" s="46"/>
      <c r="T27" s="46"/>
    </row>
    <row r="28" spans="1:20" s="43" customFormat="1" ht="15.95" customHeight="1" x14ac:dyDescent="0.2">
      <c r="A28" s="115" t="s">
        <v>98</v>
      </c>
      <c r="B28" s="97">
        <v>4.5999999999999996</v>
      </c>
      <c r="C28" s="106" t="s">
        <v>45</v>
      </c>
      <c r="D28" s="133"/>
      <c r="E28" s="71">
        <f t="shared" si="6"/>
        <v>0</v>
      </c>
      <c r="F28" s="136"/>
      <c r="G28" s="71">
        <f t="shared" si="0"/>
        <v>0</v>
      </c>
      <c r="H28" s="71">
        <f t="shared" si="1"/>
        <v>0</v>
      </c>
      <c r="I28" s="71">
        <f t="shared" si="2"/>
        <v>0</v>
      </c>
      <c r="J28" s="71">
        <f t="shared" si="3"/>
        <v>0</v>
      </c>
      <c r="K28" s="86">
        <f t="shared" si="4"/>
        <v>0</v>
      </c>
      <c r="L28" s="71">
        <f t="shared" si="5"/>
        <v>0</v>
      </c>
      <c r="M28" s="70"/>
      <c r="R28" s="46"/>
      <c r="S28" s="46"/>
      <c r="T28" s="46"/>
    </row>
    <row r="29" spans="1:20" s="43" customFormat="1" ht="15.95" customHeight="1" x14ac:dyDescent="0.2">
      <c r="A29" s="104" t="s">
        <v>46</v>
      </c>
      <c r="B29" s="111"/>
      <c r="C29" s="106"/>
      <c r="D29" s="133"/>
      <c r="E29" s="71">
        <f t="shared" si="6"/>
        <v>0</v>
      </c>
      <c r="F29" s="133"/>
      <c r="G29" s="71">
        <f t="shared" si="0"/>
        <v>0</v>
      </c>
      <c r="H29" s="71">
        <f t="shared" si="1"/>
        <v>0</v>
      </c>
      <c r="I29" s="71">
        <f t="shared" si="2"/>
        <v>0</v>
      </c>
      <c r="J29" s="71">
        <f t="shared" si="3"/>
        <v>0</v>
      </c>
      <c r="K29" s="86">
        <f t="shared" si="4"/>
        <v>0</v>
      </c>
      <c r="L29" s="71">
        <f t="shared" si="5"/>
        <v>0</v>
      </c>
      <c r="M29" s="70"/>
      <c r="R29" s="46"/>
      <c r="S29" s="46"/>
      <c r="T29" s="46"/>
    </row>
    <row r="30" spans="1:20" s="43" customFormat="1" ht="15.95" customHeight="1" x14ac:dyDescent="0.2">
      <c r="A30" s="115" t="s">
        <v>47</v>
      </c>
      <c r="B30" s="97">
        <v>52.88</v>
      </c>
      <c r="C30" s="113" t="s">
        <v>42</v>
      </c>
      <c r="D30" s="74"/>
      <c r="E30" s="71">
        <f t="shared" si="6"/>
        <v>0</v>
      </c>
      <c r="F30" s="136"/>
      <c r="G30" s="71">
        <f t="shared" si="0"/>
        <v>0</v>
      </c>
      <c r="H30" s="71">
        <f t="shared" si="1"/>
        <v>0</v>
      </c>
      <c r="I30" s="71">
        <f t="shared" si="2"/>
        <v>0</v>
      </c>
      <c r="J30" s="71">
        <f t="shared" si="3"/>
        <v>0</v>
      </c>
      <c r="K30" s="86">
        <f t="shared" si="4"/>
        <v>0</v>
      </c>
      <c r="L30" s="71">
        <f t="shared" si="5"/>
        <v>0</v>
      </c>
      <c r="M30" s="70"/>
      <c r="R30" s="46"/>
      <c r="S30" s="46"/>
      <c r="T30" s="46"/>
    </row>
    <row r="31" spans="1:20" ht="15.95" customHeight="1" x14ac:dyDescent="0.2">
      <c r="A31" s="58" t="s">
        <v>28</v>
      </c>
      <c r="B31" s="28"/>
      <c r="C31" s="16"/>
      <c r="D31" s="76"/>
      <c r="E31" s="83"/>
      <c r="F31" s="76"/>
      <c r="G31" s="83"/>
      <c r="H31" s="83"/>
      <c r="I31" s="83"/>
      <c r="J31" s="83"/>
      <c r="K31" s="83"/>
      <c r="L31" s="83"/>
      <c r="M31" s="77">
        <f>SUM(L32:L40)</f>
        <v>0</v>
      </c>
    </row>
    <row r="32" spans="1:20" s="29" customFormat="1" ht="15.95" customHeight="1" x14ac:dyDescent="0.2">
      <c r="A32" s="104" t="s">
        <v>48</v>
      </c>
      <c r="B32" s="87"/>
      <c r="C32" s="88"/>
      <c r="D32" s="79"/>
      <c r="E32" s="71">
        <f t="shared" si="6"/>
        <v>0</v>
      </c>
      <c r="F32" s="79"/>
      <c r="G32" s="71">
        <f t="shared" si="0"/>
        <v>0</v>
      </c>
      <c r="H32" s="71">
        <f t="shared" ref="H32:H40" si="7">+D32+F32</f>
        <v>0</v>
      </c>
      <c r="I32" s="71">
        <f t="shared" ref="I32:I40" si="8">E32+G32</f>
        <v>0</v>
      </c>
      <c r="J32" s="71">
        <f t="shared" si="3"/>
        <v>0</v>
      </c>
      <c r="K32" s="86">
        <f t="shared" si="4"/>
        <v>0</v>
      </c>
      <c r="L32" s="71">
        <f t="shared" ref="L32:L40" si="9">I32+J32</f>
        <v>0</v>
      </c>
      <c r="M32" s="78"/>
    </row>
    <row r="33" spans="1:13" s="29" customFormat="1" ht="15.95" customHeight="1" x14ac:dyDescent="0.2">
      <c r="A33" s="110" t="s">
        <v>101</v>
      </c>
      <c r="B33" s="95">
        <f>14.2*1.54*0.1+(7*1.35*0.1)+(25.14*0.5*0.2)+(12.05*0.5*0.2)+(2.88*2.3*0.14)</f>
        <v>7.7781600000000006</v>
      </c>
      <c r="C33" s="88" t="s">
        <v>49</v>
      </c>
      <c r="D33" s="79"/>
      <c r="E33" s="71">
        <f t="shared" si="6"/>
        <v>0</v>
      </c>
      <c r="F33" s="79"/>
      <c r="G33" s="71">
        <f t="shared" si="0"/>
        <v>0</v>
      </c>
      <c r="H33" s="71">
        <f t="shared" si="7"/>
        <v>0</v>
      </c>
      <c r="I33" s="71">
        <f t="shared" si="8"/>
        <v>0</v>
      </c>
      <c r="J33" s="71">
        <f>K33*I33</f>
        <v>0</v>
      </c>
      <c r="K33" s="86">
        <f t="shared" si="4"/>
        <v>0</v>
      </c>
      <c r="L33" s="71">
        <f t="shared" si="9"/>
        <v>0</v>
      </c>
      <c r="M33" s="78"/>
    </row>
    <row r="34" spans="1:13" s="29" customFormat="1" ht="15.95" customHeight="1" x14ac:dyDescent="0.2">
      <c r="A34" s="116" t="s">
        <v>102</v>
      </c>
      <c r="B34" s="87">
        <v>0.8</v>
      </c>
      <c r="C34" s="88" t="s">
        <v>49</v>
      </c>
      <c r="D34" s="79"/>
      <c r="E34" s="71">
        <f>D34*B34</f>
        <v>0</v>
      </c>
      <c r="F34" s="79"/>
      <c r="G34" s="71">
        <f t="shared" ref="G34" si="10">F34*B34</f>
        <v>0</v>
      </c>
      <c r="H34" s="71">
        <f t="shared" ref="H34" si="11">+D34+F34</f>
        <v>0</v>
      </c>
      <c r="I34" s="71">
        <f t="shared" ref="I34" si="12">E34+G34</f>
        <v>0</v>
      </c>
      <c r="J34" s="71">
        <f t="shared" ref="J34" si="13">K34*I34</f>
        <v>0</v>
      </c>
      <c r="K34" s="86">
        <f t="shared" si="4"/>
        <v>0</v>
      </c>
      <c r="L34" s="71">
        <f t="shared" ref="L34" si="14">I34+J34</f>
        <v>0</v>
      </c>
      <c r="M34" s="78"/>
    </row>
    <row r="35" spans="1:13" s="29" customFormat="1" ht="15.95" customHeight="1" x14ac:dyDescent="0.2">
      <c r="A35" s="104" t="s">
        <v>50</v>
      </c>
      <c r="B35" s="87"/>
      <c r="C35" s="88"/>
      <c r="D35" s="79"/>
      <c r="E35" s="71">
        <f t="shared" si="6"/>
        <v>0</v>
      </c>
      <c r="F35" s="79"/>
      <c r="G35" s="71">
        <f t="shared" si="0"/>
        <v>0</v>
      </c>
      <c r="H35" s="71">
        <f t="shared" si="7"/>
        <v>0</v>
      </c>
      <c r="I35" s="71">
        <f t="shared" si="8"/>
        <v>0</v>
      </c>
      <c r="J35" s="71">
        <f t="shared" si="3"/>
        <v>0</v>
      </c>
      <c r="K35" s="86">
        <f t="shared" si="4"/>
        <v>0</v>
      </c>
      <c r="L35" s="71">
        <f t="shared" si="9"/>
        <v>0</v>
      </c>
      <c r="M35" s="78"/>
    </row>
    <row r="36" spans="1:13" s="29" customFormat="1" ht="15.95" customHeight="1" x14ac:dyDescent="0.2">
      <c r="A36" s="104" t="s">
        <v>51</v>
      </c>
      <c r="B36" s="87"/>
      <c r="C36" s="88"/>
      <c r="D36" s="79"/>
      <c r="E36" s="71">
        <f t="shared" si="6"/>
        <v>0</v>
      </c>
      <c r="F36" s="79"/>
      <c r="G36" s="71">
        <f t="shared" si="0"/>
        <v>0</v>
      </c>
      <c r="H36" s="71">
        <f t="shared" si="7"/>
        <v>0</v>
      </c>
      <c r="I36" s="71">
        <f t="shared" si="8"/>
        <v>0</v>
      </c>
      <c r="J36" s="71">
        <f t="shared" si="3"/>
        <v>0</v>
      </c>
      <c r="K36" s="86">
        <f t="shared" si="4"/>
        <v>0</v>
      </c>
      <c r="L36" s="71">
        <f t="shared" si="9"/>
        <v>0</v>
      </c>
      <c r="M36" s="78"/>
    </row>
    <row r="37" spans="1:13" s="29" customFormat="1" ht="15.95" customHeight="1" x14ac:dyDescent="0.2">
      <c r="A37" s="110" t="s">
        <v>88</v>
      </c>
      <c r="B37" s="95">
        <f>(2.47*1.1+(7.7*1.02)+(2.88*2.3*0.14))*1.3</f>
        <v>14.947868000000003</v>
      </c>
      <c r="C37" s="88" t="s">
        <v>49</v>
      </c>
      <c r="D37" s="79"/>
      <c r="E37" s="71">
        <f t="shared" si="6"/>
        <v>0</v>
      </c>
      <c r="F37" s="79"/>
      <c r="G37" s="71">
        <f t="shared" si="0"/>
        <v>0</v>
      </c>
      <c r="H37" s="71">
        <f t="shared" si="7"/>
        <v>0</v>
      </c>
      <c r="I37" s="71">
        <f t="shared" si="8"/>
        <v>0</v>
      </c>
      <c r="J37" s="71">
        <f t="shared" si="3"/>
        <v>0</v>
      </c>
      <c r="K37" s="86">
        <f t="shared" si="4"/>
        <v>0</v>
      </c>
      <c r="L37" s="71">
        <f t="shared" si="9"/>
        <v>0</v>
      </c>
      <c r="M37" s="78"/>
    </row>
    <row r="38" spans="1:13" s="29" customFormat="1" ht="15.95" customHeight="1" x14ac:dyDescent="0.2">
      <c r="A38" s="110" t="s">
        <v>83</v>
      </c>
      <c r="B38" s="95">
        <f>7.78*1.3</f>
        <v>10.114000000000001</v>
      </c>
      <c r="C38" s="88" t="s">
        <v>49</v>
      </c>
      <c r="D38" s="79"/>
      <c r="E38" s="71">
        <f t="shared" si="6"/>
        <v>0</v>
      </c>
      <c r="F38" s="79"/>
      <c r="G38" s="71">
        <f t="shared" si="0"/>
        <v>0</v>
      </c>
      <c r="H38" s="71">
        <f t="shared" si="7"/>
        <v>0</v>
      </c>
      <c r="I38" s="71">
        <f t="shared" si="8"/>
        <v>0</v>
      </c>
      <c r="J38" s="71">
        <f t="shared" si="3"/>
        <v>0</v>
      </c>
      <c r="K38" s="86">
        <f t="shared" si="4"/>
        <v>0</v>
      </c>
      <c r="L38" s="71">
        <f t="shared" si="9"/>
        <v>0</v>
      </c>
      <c r="M38" s="78"/>
    </row>
    <row r="39" spans="1:13" s="29" customFormat="1" ht="15.95" customHeight="1" x14ac:dyDescent="0.2">
      <c r="A39" s="104" t="s">
        <v>52</v>
      </c>
      <c r="B39" s="87"/>
      <c r="C39" s="88"/>
      <c r="D39" s="79"/>
      <c r="E39" s="71">
        <f t="shared" si="6"/>
        <v>0</v>
      </c>
      <c r="F39" s="79"/>
      <c r="G39" s="71">
        <f t="shared" si="0"/>
        <v>0</v>
      </c>
      <c r="H39" s="71">
        <f t="shared" si="7"/>
        <v>0</v>
      </c>
      <c r="I39" s="71">
        <f t="shared" si="8"/>
        <v>0</v>
      </c>
      <c r="J39" s="71">
        <f t="shared" si="3"/>
        <v>0</v>
      </c>
      <c r="K39" s="86">
        <f t="shared" si="4"/>
        <v>0</v>
      </c>
      <c r="L39" s="71">
        <f t="shared" si="9"/>
        <v>0</v>
      </c>
      <c r="M39" s="78"/>
    </row>
    <row r="40" spans="1:13" s="29" customFormat="1" ht="15.95" customHeight="1" x14ac:dyDescent="0.2">
      <c r="A40" s="117" t="s">
        <v>87</v>
      </c>
      <c r="B40" s="95">
        <v>0.45</v>
      </c>
      <c r="C40" s="88" t="s">
        <v>49</v>
      </c>
      <c r="D40" s="79"/>
      <c r="E40" s="71">
        <f t="shared" si="6"/>
        <v>0</v>
      </c>
      <c r="F40" s="79"/>
      <c r="G40" s="71">
        <f t="shared" si="0"/>
        <v>0</v>
      </c>
      <c r="H40" s="71">
        <f t="shared" si="7"/>
        <v>0</v>
      </c>
      <c r="I40" s="71">
        <f t="shared" si="8"/>
        <v>0</v>
      </c>
      <c r="J40" s="71">
        <f t="shared" si="3"/>
        <v>0</v>
      </c>
      <c r="K40" s="86">
        <f t="shared" si="4"/>
        <v>0</v>
      </c>
      <c r="L40" s="71">
        <f t="shared" si="9"/>
        <v>0</v>
      </c>
      <c r="M40" s="78"/>
    </row>
    <row r="41" spans="1:13" ht="15.95" customHeight="1" x14ac:dyDescent="0.2">
      <c r="A41" s="58" t="s">
        <v>54</v>
      </c>
      <c r="B41" s="28"/>
      <c r="C41" s="16"/>
      <c r="D41" s="76"/>
      <c r="E41" s="83"/>
      <c r="F41" s="76"/>
      <c r="G41" s="83"/>
      <c r="H41" s="83"/>
      <c r="I41" s="83"/>
      <c r="J41" s="83"/>
      <c r="K41" s="83"/>
      <c r="L41" s="83"/>
      <c r="M41" s="77">
        <f>SUM(L42:L43)</f>
        <v>0</v>
      </c>
    </row>
    <row r="42" spans="1:13" s="29" customFormat="1" ht="15.95" customHeight="1" x14ac:dyDescent="0.2">
      <c r="A42" s="114" t="s">
        <v>53</v>
      </c>
      <c r="B42" s="95"/>
      <c r="C42" s="88"/>
      <c r="D42" s="79"/>
      <c r="E42" s="71">
        <f t="shared" si="6"/>
        <v>0</v>
      </c>
      <c r="F42" s="79"/>
      <c r="G42" s="71">
        <f>F42*B42</f>
        <v>0</v>
      </c>
      <c r="H42" s="71">
        <f>+D42+F42</f>
        <v>0</v>
      </c>
      <c r="I42" s="71">
        <f>E42+G42</f>
        <v>0</v>
      </c>
      <c r="J42" s="71">
        <f t="shared" si="3"/>
        <v>0</v>
      </c>
      <c r="K42" s="86">
        <f t="shared" si="4"/>
        <v>0</v>
      </c>
      <c r="L42" s="71">
        <f>I42+J42</f>
        <v>0</v>
      </c>
      <c r="M42" s="78"/>
    </row>
    <row r="43" spans="1:13" s="29" customFormat="1" ht="15.95" customHeight="1" x14ac:dyDescent="0.2">
      <c r="A43" s="115" t="s">
        <v>84</v>
      </c>
      <c r="B43" s="95">
        <v>23.7</v>
      </c>
      <c r="C43" s="88" t="s">
        <v>97</v>
      </c>
      <c r="D43" s="79"/>
      <c r="E43" s="71">
        <f t="shared" si="6"/>
        <v>0</v>
      </c>
      <c r="F43" s="79"/>
      <c r="G43" s="71">
        <f>F43*B43</f>
        <v>0</v>
      </c>
      <c r="H43" s="71">
        <f>+D43+F43</f>
        <v>0</v>
      </c>
      <c r="I43" s="71">
        <f>E43+G43</f>
        <v>0</v>
      </c>
      <c r="J43" s="71">
        <f t="shared" si="3"/>
        <v>0</v>
      </c>
      <c r="K43" s="86">
        <f t="shared" si="4"/>
        <v>0</v>
      </c>
      <c r="L43" s="71">
        <f>I43+J43</f>
        <v>0</v>
      </c>
      <c r="M43" s="78"/>
    </row>
    <row r="44" spans="1:13" s="29" customFormat="1" ht="15.95" customHeight="1" x14ac:dyDescent="0.2">
      <c r="A44" s="58" t="s">
        <v>55</v>
      </c>
      <c r="B44" s="28"/>
      <c r="C44" s="16"/>
      <c r="D44" s="76"/>
      <c r="E44" s="83"/>
      <c r="F44" s="76"/>
      <c r="G44" s="83"/>
      <c r="H44" s="83"/>
      <c r="I44" s="83"/>
      <c r="J44" s="83"/>
      <c r="K44" s="83"/>
      <c r="L44" s="83"/>
      <c r="M44" s="77">
        <f>SUM(L45:L51)</f>
        <v>0</v>
      </c>
    </row>
    <row r="45" spans="1:13" s="29" customFormat="1" ht="15.95" customHeight="1" x14ac:dyDescent="0.2">
      <c r="A45" s="114" t="s">
        <v>56</v>
      </c>
      <c r="B45" s="95"/>
      <c r="C45" s="88"/>
      <c r="D45" s="79"/>
      <c r="E45" s="71">
        <f t="shared" si="6"/>
        <v>0</v>
      </c>
      <c r="F45" s="79"/>
      <c r="G45" s="71">
        <f t="shared" ref="G45:G51" si="15">F45*B45</f>
        <v>0</v>
      </c>
      <c r="H45" s="71">
        <f t="shared" ref="H45:H51" si="16">+D45+F45</f>
        <v>0</v>
      </c>
      <c r="I45" s="71">
        <f t="shared" ref="I45:I51" si="17">E45+G45</f>
        <v>0</v>
      </c>
      <c r="J45" s="71">
        <f t="shared" si="3"/>
        <v>0</v>
      </c>
      <c r="K45" s="86">
        <f t="shared" si="4"/>
        <v>0</v>
      </c>
      <c r="L45" s="71">
        <f t="shared" ref="L45:L51" si="18">I45+J45</f>
        <v>0</v>
      </c>
      <c r="M45" s="78"/>
    </row>
    <row r="46" spans="1:13" s="29" customFormat="1" ht="15.95" customHeight="1" x14ac:dyDescent="0.2">
      <c r="A46" s="114" t="s">
        <v>57</v>
      </c>
      <c r="B46" s="95"/>
      <c r="C46" s="88"/>
      <c r="D46" s="79"/>
      <c r="E46" s="71">
        <f t="shared" si="6"/>
        <v>0</v>
      </c>
      <c r="F46" s="79"/>
      <c r="G46" s="71">
        <f t="shared" si="15"/>
        <v>0</v>
      </c>
      <c r="H46" s="71">
        <f t="shared" si="16"/>
        <v>0</v>
      </c>
      <c r="I46" s="71">
        <f t="shared" si="17"/>
        <v>0</v>
      </c>
      <c r="J46" s="71">
        <f t="shared" si="3"/>
        <v>0</v>
      </c>
      <c r="K46" s="86">
        <f t="shared" si="4"/>
        <v>0</v>
      </c>
      <c r="L46" s="71">
        <f t="shared" si="18"/>
        <v>0</v>
      </c>
      <c r="M46" s="78"/>
    </row>
    <row r="47" spans="1:13" s="29" customFormat="1" ht="15.95" customHeight="1" x14ac:dyDescent="0.2">
      <c r="A47" s="115" t="s">
        <v>59</v>
      </c>
      <c r="B47" s="95">
        <v>13.75</v>
      </c>
      <c r="C47" s="88" t="s">
        <v>42</v>
      </c>
      <c r="D47" s="79"/>
      <c r="E47" s="71">
        <f t="shared" si="6"/>
        <v>0</v>
      </c>
      <c r="F47" s="79"/>
      <c r="G47" s="71">
        <f t="shared" si="15"/>
        <v>0</v>
      </c>
      <c r="H47" s="71">
        <f t="shared" si="16"/>
        <v>0</v>
      </c>
      <c r="I47" s="71">
        <f t="shared" si="17"/>
        <v>0</v>
      </c>
      <c r="J47" s="71">
        <f t="shared" si="3"/>
        <v>0</v>
      </c>
      <c r="K47" s="86">
        <f t="shared" si="4"/>
        <v>0</v>
      </c>
      <c r="L47" s="71">
        <f t="shared" si="18"/>
        <v>0</v>
      </c>
      <c r="M47" s="78"/>
    </row>
    <row r="48" spans="1:13" s="29" customFormat="1" ht="15.95" customHeight="1" x14ac:dyDescent="0.2">
      <c r="A48" s="115" t="s">
        <v>60</v>
      </c>
      <c r="B48" s="95">
        <v>44</v>
      </c>
      <c r="C48" s="88" t="s">
        <v>58</v>
      </c>
      <c r="D48" s="79"/>
      <c r="E48" s="71">
        <f t="shared" si="6"/>
        <v>0</v>
      </c>
      <c r="F48" s="79"/>
      <c r="G48" s="71">
        <f t="shared" si="15"/>
        <v>0</v>
      </c>
      <c r="H48" s="71">
        <f t="shared" si="16"/>
        <v>0</v>
      </c>
      <c r="I48" s="71">
        <f t="shared" si="17"/>
        <v>0</v>
      </c>
      <c r="J48" s="71">
        <f t="shared" si="3"/>
        <v>0</v>
      </c>
      <c r="K48" s="86">
        <f t="shared" si="4"/>
        <v>0</v>
      </c>
      <c r="L48" s="71">
        <f t="shared" si="18"/>
        <v>0</v>
      </c>
      <c r="M48" s="78"/>
    </row>
    <row r="49" spans="1:13" s="29" customFormat="1" ht="15.95" customHeight="1" x14ac:dyDescent="0.2">
      <c r="A49" s="115" t="s">
        <v>61</v>
      </c>
      <c r="B49" s="95">
        <v>83</v>
      </c>
      <c r="C49" s="88" t="s">
        <v>58</v>
      </c>
      <c r="D49" s="79"/>
      <c r="E49" s="71">
        <f t="shared" si="6"/>
        <v>0</v>
      </c>
      <c r="F49" s="79"/>
      <c r="G49" s="71">
        <f t="shared" si="15"/>
        <v>0</v>
      </c>
      <c r="H49" s="71">
        <f t="shared" si="16"/>
        <v>0</v>
      </c>
      <c r="I49" s="71">
        <f t="shared" si="17"/>
        <v>0</v>
      </c>
      <c r="J49" s="71">
        <f t="shared" si="3"/>
        <v>0</v>
      </c>
      <c r="K49" s="86">
        <f t="shared" si="4"/>
        <v>0</v>
      </c>
      <c r="L49" s="71">
        <f t="shared" si="18"/>
        <v>0</v>
      </c>
      <c r="M49" s="78"/>
    </row>
    <row r="50" spans="1:13" s="29" customFormat="1" ht="15.95" customHeight="1" x14ac:dyDescent="0.2">
      <c r="A50" s="115" t="s">
        <v>62</v>
      </c>
      <c r="B50" s="95">
        <v>3.28</v>
      </c>
      <c r="C50" s="88" t="s">
        <v>49</v>
      </c>
      <c r="D50" s="79"/>
      <c r="E50" s="71">
        <f t="shared" si="6"/>
        <v>0</v>
      </c>
      <c r="F50" s="79"/>
      <c r="G50" s="71">
        <f t="shared" si="15"/>
        <v>0</v>
      </c>
      <c r="H50" s="71">
        <f t="shared" si="16"/>
        <v>0</v>
      </c>
      <c r="I50" s="71">
        <f t="shared" si="17"/>
        <v>0</v>
      </c>
      <c r="J50" s="71">
        <f t="shared" si="3"/>
        <v>0</v>
      </c>
      <c r="K50" s="86">
        <f t="shared" si="4"/>
        <v>0</v>
      </c>
      <c r="L50" s="71">
        <f t="shared" si="18"/>
        <v>0</v>
      </c>
      <c r="M50" s="78"/>
    </row>
    <row r="51" spans="1:13" s="29" customFormat="1" ht="15.95" customHeight="1" x14ac:dyDescent="0.2">
      <c r="A51" s="118" t="s">
        <v>67</v>
      </c>
      <c r="B51" s="95">
        <v>27.69</v>
      </c>
      <c r="C51" s="88" t="s">
        <v>42</v>
      </c>
      <c r="D51" s="79"/>
      <c r="E51" s="71">
        <f t="shared" si="6"/>
        <v>0</v>
      </c>
      <c r="F51" s="79"/>
      <c r="G51" s="71">
        <f t="shared" si="15"/>
        <v>0</v>
      </c>
      <c r="H51" s="71">
        <f t="shared" si="16"/>
        <v>0</v>
      </c>
      <c r="I51" s="71">
        <f t="shared" si="17"/>
        <v>0</v>
      </c>
      <c r="J51" s="71">
        <f t="shared" si="3"/>
        <v>0</v>
      </c>
      <c r="K51" s="86">
        <f t="shared" si="4"/>
        <v>0</v>
      </c>
      <c r="L51" s="71">
        <f t="shared" si="18"/>
        <v>0</v>
      </c>
      <c r="M51" s="78"/>
    </row>
    <row r="52" spans="1:13" s="29" customFormat="1" ht="15.95" customHeight="1" x14ac:dyDescent="0.2">
      <c r="A52" s="58" t="s">
        <v>63</v>
      </c>
      <c r="B52" s="28"/>
      <c r="C52" s="16"/>
      <c r="D52" s="76"/>
      <c r="E52" s="83"/>
      <c r="F52" s="76"/>
      <c r="G52" s="83"/>
      <c r="H52" s="83"/>
      <c r="I52" s="83"/>
      <c r="J52" s="83"/>
      <c r="K52" s="83"/>
      <c r="L52" s="83"/>
      <c r="M52" s="77">
        <f>SUM(L53:L65)</f>
        <v>0</v>
      </c>
    </row>
    <row r="53" spans="1:13" s="29" customFormat="1" ht="15.95" customHeight="1" x14ac:dyDescent="0.2">
      <c r="A53" s="104" t="s">
        <v>64</v>
      </c>
      <c r="B53" s="87"/>
      <c r="C53" s="88"/>
      <c r="D53" s="79"/>
      <c r="E53" s="71">
        <f t="shared" si="6"/>
        <v>0</v>
      </c>
      <c r="F53" s="79"/>
      <c r="G53" s="71">
        <f t="shared" ref="G53:G64" si="19">F53*B53</f>
        <v>0</v>
      </c>
      <c r="H53" s="71">
        <f t="shared" ref="H53:H64" si="20">+D53+F53</f>
        <v>0</v>
      </c>
      <c r="I53" s="71">
        <f t="shared" ref="I53:I64" si="21">E53+G53</f>
        <v>0</v>
      </c>
      <c r="J53" s="71">
        <f t="shared" si="3"/>
        <v>0</v>
      </c>
      <c r="K53" s="86">
        <f t="shared" si="4"/>
        <v>0</v>
      </c>
      <c r="L53" s="71">
        <f t="shared" ref="L53:L64" si="22">I53+J53</f>
        <v>0</v>
      </c>
      <c r="M53" s="78"/>
    </row>
    <row r="54" spans="1:13" s="29" customFormat="1" ht="15.95" customHeight="1" x14ac:dyDescent="0.2">
      <c r="A54" s="104" t="s">
        <v>65</v>
      </c>
      <c r="B54" s="87"/>
      <c r="C54" s="88"/>
      <c r="D54" s="79"/>
      <c r="E54" s="71">
        <f t="shared" si="6"/>
        <v>0</v>
      </c>
      <c r="F54" s="79"/>
      <c r="G54" s="71">
        <f t="shared" si="19"/>
        <v>0</v>
      </c>
      <c r="H54" s="71">
        <f t="shared" si="20"/>
        <v>0</v>
      </c>
      <c r="I54" s="71">
        <f t="shared" si="21"/>
        <v>0</v>
      </c>
      <c r="J54" s="71">
        <f t="shared" si="3"/>
        <v>0</v>
      </c>
      <c r="K54" s="86">
        <f t="shared" si="4"/>
        <v>0</v>
      </c>
      <c r="L54" s="71">
        <f t="shared" si="22"/>
        <v>0</v>
      </c>
      <c r="M54" s="78"/>
    </row>
    <row r="55" spans="1:13" s="29" customFormat="1" ht="15.95" customHeight="1" x14ac:dyDescent="0.2">
      <c r="A55" s="110" t="s">
        <v>66</v>
      </c>
      <c r="B55" s="87">
        <v>0.6</v>
      </c>
      <c r="C55" s="88" t="s">
        <v>45</v>
      </c>
      <c r="D55" s="79"/>
      <c r="E55" s="71">
        <f t="shared" si="6"/>
        <v>0</v>
      </c>
      <c r="F55" s="79"/>
      <c r="G55" s="71">
        <f t="shared" si="19"/>
        <v>0</v>
      </c>
      <c r="H55" s="71">
        <f t="shared" si="20"/>
        <v>0</v>
      </c>
      <c r="I55" s="71">
        <f t="shared" si="21"/>
        <v>0</v>
      </c>
      <c r="J55" s="71">
        <f t="shared" si="3"/>
        <v>0</v>
      </c>
      <c r="K55" s="86">
        <f t="shared" si="4"/>
        <v>0</v>
      </c>
      <c r="L55" s="71">
        <f t="shared" si="22"/>
        <v>0</v>
      </c>
      <c r="M55" s="78"/>
    </row>
    <row r="56" spans="1:13" s="29" customFormat="1" ht="15.95" customHeight="1" x14ac:dyDescent="0.2">
      <c r="A56" s="110" t="s">
        <v>81</v>
      </c>
      <c r="B56" s="87">
        <v>4.75</v>
      </c>
      <c r="C56" s="88" t="s">
        <v>82</v>
      </c>
      <c r="D56" s="79"/>
      <c r="E56" s="71">
        <f t="shared" si="6"/>
        <v>0</v>
      </c>
      <c r="F56" s="79"/>
      <c r="G56" s="71">
        <f t="shared" si="19"/>
        <v>0</v>
      </c>
      <c r="H56" s="71">
        <f t="shared" si="20"/>
        <v>0</v>
      </c>
      <c r="I56" s="71">
        <f t="shared" si="21"/>
        <v>0</v>
      </c>
      <c r="J56" s="71">
        <f t="shared" si="3"/>
        <v>0</v>
      </c>
      <c r="K56" s="86">
        <f t="shared" si="4"/>
        <v>0</v>
      </c>
      <c r="L56" s="71">
        <f t="shared" si="22"/>
        <v>0</v>
      </c>
      <c r="M56" s="78"/>
    </row>
    <row r="57" spans="1:13" s="29" customFormat="1" ht="15.95" customHeight="1" x14ac:dyDescent="0.2">
      <c r="A57" s="110" t="s">
        <v>89</v>
      </c>
      <c r="B57" s="87">
        <v>0.01</v>
      </c>
      <c r="C57" s="88" t="s">
        <v>49</v>
      </c>
      <c r="D57" s="79"/>
      <c r="E57" s="71">
        <f t="shared" si="6"/>
        <v>0</v>
      </c>
      <c r="F57" s="79"/>
      <c r="G57" s="71">
        <f t="shared" si="19"/>
        <v>0</v>
      </c>
      <c r="H57" s="71">
        <f t="shared" si="20"/>
        <v>0</v>
      </c>
      <c r="I57" s="71">
        <f t="shared" si="21"/>
        <v>0</v>
      </c>
      <c r="J57" s="71">
        <f t="shared" si="3"/>
        <v>0</v>
      </c>
      <c r="K57" s="86">
        <f t="shared" si="4"/>
        <v>0</v>
      </c>
      <c r="L57" s="71">
        <f t="shared" si="22"/>
        <v>0</v>
      </c>
      <c r="M57" s="78"/>
    </row>
    <row r="58" spans="1:13" s="29" customFormat="1" ht="15.95" customHeight="1" x14ac:dyDescent="0.2">
      <c r="A58" s="119" t="s">
        <v>90</v>
      </c>
      <c r="B58" s="95">
        <v>0.81</v>
      </c>
      <c r="C58" s="88" t="s">
        <v>42</v>
      </c>
      <c r="D58" s="79"/>
      <c r="E58" s="71">
        <f t="shared" si="6"/>
        <v>0</v>
      </c>
      <c r="F58" s="79"/>
      <c r="G58" s="71">
        <f t="shared" si="19"/>
        <v>0</v>
      </c>
      <c r="H58" s="71">
        <f t="shared" si="20"/>
        <v>0</v>
      </c>
      <c r="I58" s="71">
        <f t="shared" si="21"/>
        <v>0</v>
      </c>
      <c r="J58" s="71">
        <f t="shared" si="3"/>
        <v>0</v>
      </c>
      <c r="K58" s="86">
        <f t="shared" si="4"/>
        <v>0</v>
      </c>
      <c r="L58" s="71">
        <f t="shared" si="22"/>
        <v>0</v>
      </c>
      <c r="M58" s="78"/>
    </row>
    <row r="59" spans="1:13" s="29" customFormat="1" ht="15.95" customHeight="1" x14ac:dyDescent="0.2">
      <c r="A59" s="119" t="s">
        <v>91</v>
      </c>
      <c r="B59" s="87">
        <v>2</v>
      </c>
      <c r="C59" s="88" t="s">
        <v>38</v>
      </c>
      <c r="D59" s="79"/>
      <c r="E59" s="71">
        <f t="shared" si="6"/>
        <v>0</v>
      </c>
      <c r="F59" s="79"/>
      <c r="G59" s="71">
        <f t="shared" si="19"/>
        <v>0</v>
      </c>
      <c r="H59" s="71">
        <f t="shared" si="20"/>
        <v>0</v>
      </c>
      <c r="I59" s="71">
        <f t="shared" si="21"/>
        <v>0</v>
      </c>
      <c r="J59" s="71">
        <f t="shared" ref="J59" si="23">K59*I59</f>
        <v>0</v>
      </c>
      <c r="K59" s="86">
        <f t="shared" si="4"/>
        <v>0</v>
      </c>
      <c r="L59" s="71">
        <f t="shared" ref="L59" si="24">I59+J59</f>
        <v>0</v>
      </c>
      <c r="M59" s="78"/>
    </row>
    <row r="60" spans="1:13" s="29" customFormat="1" ht="15.95" customHeight="1" x14ac:dyDescent="0.2">
      <c r="A60" s="119" t="s">
        <v>92</v>
      </c>
      <c r="B60" s="87">
        <v>1</v>
      </c>
      <c r="C60" s="88" t="s">
        <v>38</v>
      </c>
      <c r="D60" s="79"/>
      <c r="E60" s="71">
        <f t="shared" ref="E60" si="25">D60*B60</f>
        <v>0</v>
      </c>
      <c r="F60" s="79"/>
      <c r="G60" s="71">
        <f t="shared" ref="G60" si="26">F60*B60</f>
        <v>0</v>
      </c>
      <c r="H60" s="71">
        <f t="shared" ref="H60" si="27">+D60+F60</f>
        <v>0</v>
      </c>
      <c r="I60" s="71">
        <f t="shared" ref="I60" si="28">E60+G60</f>
        <v>0</v>
      </c>
      <c r="J60" s="71">
        <f t="shared" ref="J60" si="29">K60*I60</f>
        <v>0</v>
      </c>
      <c r="K60" s="86">
        <f t="shared" si="4"/>
        <v>0</v>
      </c>
      <c r="L60" s="71">
        <f t="shared" ref="L60" si="30">I60+J60</f>
        <v>0</v>
      </c>
      <c r="M60" s="78"/>
    </row>
    <row r="61" spans="1:13" s="29" customFormat="1" ht="15.95" customHeight="1" x14ac:dyDescent="0.2">
      <c r="A61" s="104" t="s">
        <v>103</v>
      </c>
      <c r="B61" s="87"/>
      <c r="C61" s="88"/>
      <c r="D61" s="79"/>
      <c r="E61" s="71">
        <f t="shared" si="6"/>
        <v>0</v>
      </c>
      <c r="F61" s="79"/>
      <c r="G61" s="71">
        <f t="shared" si="19"/>
        <v>0</v>
      </c>
      <c r="H61" s="71">
        <f t="shared" si="20"/>
        <v>0</v>
      </c>
      <c r="I61" s="71">
        <f t="shared" si="21"/>
        <v>0</v>
      </c>
      <c r="J61" s="71">
        <f t="shared" si="3"/>
        <v>0</v>
      </c>
      <c r="K61" s="86">
        <f t="shared" si="4"/>
        <v>0</v>
      </c>
      <c r="L61" s="71">
        <f t="shared" si="22"/>
        <v>0</v>
      </c>
      <c r="M61" s="78"/>
    </row>
    <row r="62" spans="1:13" s="29" customFormat="1" ht="15.95" customHeight="1" x14ac:dyDescent="0.2">
      <c r="A62" s="120" t="s">
        <v>93</v>
      </c>
      <c r="B62" s="87">
        <v>2</v>
      </c>
      <c r="C62" s="88" t="s">
        <v>38</v>
      </c>
      <c r="D62" s="79"/>
      <c r="E62" s="71">
        <f t="shared" si="6"/>
        <v>0</v>
      </c>
      <c r="F62" s="79"/>
      <c r="G62" s="71">
        <f t="shared" si="19"/>
        <v>0</v>
      </c>
      <c r="H62" s="71">
        <f t="shared" si="20"/>
        <v>0</v>
      </c>
      <c r="I62" s="71">
        <f t="shared" si="21"/>
        <v>0</v>
      </c>
      <c r="J62" s="71">
        <f t="shared" si="3"/>
        <v>0</v>
      </c>
      <c r="K62" s="86">
        <f t="shared" si="4"/>
        <v>0</v>
      </c>
      <c r="L62" s="71">
        <f t="shared" si="22"/>
        <v>0</v>
      </c>
      <c r="M62" s="78"/>
    </row>
    <row r="63" spans="1:13" s="29" customFormat="1" ht="18" customHeight="1" x14ac:dyDescent="0.2">
      <c r="A63" s="120" t="s">
        <v>94</v>
      </c>
      <c r="B63" s="87">
        <v>4</v>
      </c>
      <c r="C63" s="88" t="s">
        <v>38</v>
      </c>
      <c r="D63" s="79"/>
      <c r="E63" s="71">
        <f t="shared" si="6"/>
        <v>0</v>
      </c>
      <c r="F63" s="79"/>
      <c r="G63" s="71">
        <f t="shared" si="19"/>
        <v>0</v>
      </c>
      <c r="H63" s="71">
        <f t="shared" si="20"/>
        <v>0</v>
      </c>
      <c r="I63" s="71">
        <f t="shared" si="21"/>
        <v>0</v>
      </c>
      <c r="J63" s="71">
        <f t="shared" si="3"/>
        <v>0</v>
      </c>
      <c r="K63" s="86">
        <f t="shared" si="4"/>
        <v>0</v>
      </c>
      <c r="L63" s="71">
        <f t="shared" si="22"/>
        <v>0</v>
      </c>
      <c r="M63" s="78"/>
    </row>
    <row r="64" spans="1:13" s="29" customFormat="1" ht="15.95" customHeight="1" x14ac:dyDescent="0.2">
      <c r="A64" s="116" t="s">
        <v>95</v>
      </c>
      <c r="B64" s="87">
        <v>2</v>
      </c>
      <c r="C64" s="88" t="s">
        <v>38</v>
      </c>
      <c r="D64" s="79"/>
      <c r="E64" s="71">
        <f t="shared" si="6"/>
        <v>0</v>
      </c>
      <c r="F64" s="79"/>
      <c r="G64" s="71">
        <f t="shared" si="19"/>
        <v>0</v>
      </c>
      <c r="H64" s="71">
        <f t="shared" si="20"/>
        <v>0</v>
      </c>
      <c r="I64" s="71">
        <f t="shared" si="21"/>
        <v>0</v>
      </c>
      <c r="J64" s="71">
        <f t="shared" si="3"/>
        <v>0</v>
      </c>
      <c r="K64" s="86">
        <f t="shared" si="4"/>
        <v>0</v>
      </c>
      <c r="L64" s="71">
        <f t="shared" si="22"/>
        <v>0</v>
      </c>
      <c r="M64" s="78"/>
    </row>
    <row r="65" spans="1:13" s="29" customFormat="1" ht="15.95" customHeight="1" x14ac:dyDescent="0.2">
      <c r="A65" s="116" t="s">
        <v>104</v>
      </c>
      <c r="B65" s="87">
        <v>0.02</v>
      </c>
      <c r="C65" s="88" t="s">
        <v>49</v>
      </c>
      <c r="D65" s="79"/>
      <c r="E65" s="71">
        <f t="shared" si="6"/>
        <v>0</v>
      </c>
      <c r="F65" s="79"/>
      <c r="G65" s="71">
        <f t="shared" ref="G65" si="31">F65*B65</f>
        <v>0</v>
      </c>
      <c r="H65" s="71">
        <f t="shared" ref="H65" si="32">+D65+F65</f>
        <v>0</v>
      </c>
      <c r="I65" s="71">
        <f t="shared" ref="I65" si="33">E65+G65</f>
        <v>0</v>
      </c>
      <c r="J65" s="71">
        <f t="shared" ref="J65" si="34">K65*I65</f>
        <v>0</v>
      </c>
      <c r="K65" s="86">
        <f t="shared" si="4"/>
        <v>0</v>
      </c>
      <c r="L65" s="71">
        <f t="shared" ref="L65" si="35">I65+J65</f>
        <v>0</v>
      </c>
      <c r="M65" s="78"/>
    </row>
    <row r="66" spans="1:13" s="29" customFormat="1" ht="15.95" customHeight="1" x14ac:dyDescent="0.2">
      <c r="A66" s="121" t="s">
        <v>9</v>
      </c>
      <c r="B66" s="90"/>
      <c r="C66" s="122"/>
      <c r="D66" s="91"/>
      <c r="E66" s="92"/>
      <c r="F66" s="91"/>
      <c r="G66" s="92"/>
      <c r="H66" s="92"/>
      <c r="I66" s="92"/>
      <c r="J66" s="92"/>
      <c r="K66" s="93"/>
      <c r="L66" s="92"/>
      <c r="M66" s="77">
        <f>SUM(L67:L68)</f>
        <v>0</v>
      </c>
    </row>
    <row r="67" spans="1:13" s="29" customFormat="1" ht="15.95" customHeight="1" x14ac:dyDescent="0.2">
      <c r="A67" s="107" t="s">
        <v>105</v>
      </c>
      <c r="B67" s="87"/>
      <c r="C67" s="88"/>
      <c r="D67" s="79"/>
      <c r="E67" s="71"/>
      <c r="F67" s="79"/>
      <c r="G67" s="71"/>
      <c r="H67" s="71"/>
      <c r="I67" s="71"/>
      <c r="J67" s="71"/>
      <c r="K67" s="86"/>
      <c r="L67" s="71"/>
      <c r="M67" s="78"/>
    </row>
    <row r="68" spans="1:13" s="29" customFormat="1" ht="15.95" customHeight="1" x14ac:dyDescent="0.2">
      <c r="A68" s="116" t="s">
        <v>96</v>
      </c>
      <c r="B68" s="95">
        <v>4.71</v>
      </c>
      <c r="C68" s="88" t="s">
        <v>97</v>
      </c>
      <c r="D68" s="74"/>
      <c r="E68" s="69">
        <f>D68*B68</f>
        <v>0</v>
      </c>
      <c r="F68" s="79"/>
      <c r="G68" s="69">
        <f>F68*B68</f>
        <v>0</v>
      </c>
      <c r="H68" s="69">
        <f>+D68+F68</f>
        <v>0</v>
      </c>
      <c r="I68" s="69">
        <f>E68+G68</f>
        <v>0</v>
      </c>
      <c r="J68" s="71">
        <f>K68*I68</f>
        <v>0</v>
      </c>
      <c r="K68" s="86">
        <f>$K$12</f>
        <v>0</v>
      </c>
      <c r="L68" s="69">
        <f>I68+J68</f>
        <v>0</v>
      </c>
      <c r="M68" s="78"/>
    </row>
    <row r="69" spans="1:13" s="29" customFormat="1" ht="15.95" customHeight="1" x14ac:dyDescent="0.2">
      <c r="A69" s="123" t="s">
        <v>29</v>
      </c>
      <c r="B69" s="124"/>
      <c r="C69" s="125"/>
      <c r="D69" s="82"/>
      <c r="E69" s="128"/>
      <c r="F69" s="82"/>
      <c r="G69" s="128"/>
      <c r="H69" s="128"/>
      <c r="I69" s="128"/>
      <c r="J69" s="129"/>
      <c r="K69" s="129"/>
      <c r="L69" s="128"/>
      <c r="M69" s="77">
        <f>SUM(L70:L71)</f>
        <v>0</v>
      </c>
    </row>
    <row r="70" spans="1:13" s="29" customFormat="1" ht="15.95" customHeight="1" x14ac:dyDescent="0.2">
      <c r="A70" s="114" t="s">
        <v>68</v>
      </c>
      <c r="B70" s="111"/>
      <c r="C70" s="113"/>
      <c r="D70" s="74"/>
      <c r="E70" s="69"/>
      <c r="F70" s="79"/>
      <c r="G70" s="69"/>
      <c r="H70" s="69"/>
      <c r="I70" s="69"/>
      <c r="J70" s="71"/>
      <c r="K70" s="86"/>
      <c r="L70" s="69"/>
      <c r="M70" s="78"/>
    </row>
    <row r="71" spans="1:13" s="29" customFormat="1" ht="15.95" customHeight="1" x14ac:dyDescent="0.2">
      <c r="A71" s="115" t="s">
        <v>69</v>
      </c>
      <c r="B71" s="111">
        <v>52.88</v>
      </c>
      <c r="C71" s="113" t="s">
        <v>42</v>
      </c>
      <c r="D71" s="74"/>
      <c r="E71" s="69">
        <f>D71*B71</f>
        <v>0</v>
      </c>
      <c r="F71" s="79"/>
      <c r="G71" s="69">
        <f>F71*B71</f>
        <v>0</v>
      </c>
      <c r="H71" s="69">
        <f>+D71+F71</f>
        <v>0</v>
      </c>
      <c r="I71" s="69">
        <f>E71+G71</f>
        <v>0</v>
      </c>
      <c r="J71" s="71">
        <f>K71*I71</f>
        <v>0</v>
      </c>
      <c r="K71" s="86">
        <f>$K$12</f>
        <v>0</v>
      </c>
      <c r="L71" s="69">
        <f>I71+J71</f>
        <v>0</v>
      </c>
      <c r="M71" s="78"/>
    </row>
    <row r="72" spans="1:13" ht="15.95" customHeight="1" x14ac:dyDescent="0.2">
      <c r="A72" s="123" t="s">
        <v>30</v>
      </c>
      <c r="B72" s="28"/>
      <c r="C72" s="16"/>
      <c r="D72" s="76"/>
      <c r="E72" s="83"/>
      <c r="F72" s="76"/>
      <c r="G72" s="83"/>
      <c r="H72" s="83"/>
      <c r="I72" s="83"/>
      <c r="J72" s="84"/>
      <c r="K72" s="84"/>
      <c r="L72" s="83"/>
      <c r="M72" s="77">
        <f>SUM(L73:L83)</f>
        <v>0</v>
      </c>
    </row>
    <row r="73" spans="1:13" ht="15.95" customHeight="1" x14ac:dyDescent="0.2">
      <c r="A73" s="104" t="s">
        <v>70</v>
      </c>
      <c r="B73" s="105"/>
      <c r="C73" s="106"/>
      <c r="D73" s="133"/>
      <c r="E73" s="69">
        <f t="shared" ref="E73:E87" si="36">D73*B73</f>
        <v>0</v>
      </c>
      <c r="F73" s="133"/>
      <c r="G73" s="69">
        <f t="shared" ref="G73:G83" si="37">F73*B73</f>
        <v>0</v>
      </c>
      <c r="H73" s="69">
        <f t="shared" ref="H73:H83" si="38">+D73+F73</f>
        <v>0</v>
      </c>
      <c r="I73" s="69">
        <f t="shared" ref="I73:I83" si="39">E73+G73</f>
        <v>0</v>
      </c>
      <c r="J73" s="71">
        <f t="shared" ref="J73:J87" si="40">K73*I73</f>
        <v>0</v>
      </c>
      <c r="K73" s="86">
        <f t="shared" ref="K73:K87" si="41">$K$12</f>
        <v>0</v>
      </c>
      <c r="L73" s="69">
        <f t="shared" ref="L73:L83" si="42">I73+J73</f>
        <v>0</v>
      </c>
      <c r="M73" s="78"/>
    </row>
    <row r="74" spans="1:13" ht="15.95" customHeight="1" x14ac:dyDescent="0.2">
      <c r="A74" s="104" t="s">
        <v>71</v>
      </c>
      <c r="B74" s="105"/>
      <c r="C74" s="106"/>
      <c r="D74" s="134"/>
      <c r="E74" s="69">
        <f t="shared" si="36"/>
        <v>0</v>
      </c>
      <c r="F74" s="133"/>
      <c r="G74" s="69">
        <f t="shared" si="37"/>
        <v>0</v>
      </c>
      <c r="H74" s="69">
        <f t="shared" si="38"/>
        <v>0</v>
      </c>
      <c r="I74" s="69">
        <f t="shared" si="39"/>
        <v>0</v>
      </c>
      <c r="J74" s="71">
        <f t="shared" si="40"/>
        <v>0</v>
      </c>
      <c r="K74" s="86">
        <f t="shared" si="41"/>
        <v>0</v>
      </c>
      <c r="L74" s="69">
        <f t="shared" si="42"/>
        <v>0</v>
      </c>
      <c r="M74" s="78"/>
    </row>
    <row r="75" spans="1:13" ht="15.95" customHeight="1" x14ac:dyDescent="0.2">
      <c r="A75" s="115" t="s">
        <v>99</v>
      </c>
      <c r="B75" s="97">
        <v>8.5500000000000007</v>
      </c>
      <c r="C75" s="106" t="s">
        <v>97</v>
      </c>
      <c r="D75" s="134"/>
      <c r="E75" s="69">
        <f t="shared" si="36"/>
        <v>0</v>
      </c>
      <c r="F75" s="133"/>
      <c r="G75" s="69">
        <f t="shared" si="37"/>
        <v>0</v>
      </c>
      <c r="H75" s="69">
        <f t="shared" si="38"/>
        <v>0</v>
      </c>
      <c r="I75" s="69">
        <f t="shared" si="39"/>
        <v>0</v>
      </c>
      <c r="J75" s="71">
        <f t="shared" si="40"/>
        <v>0</v>
      </c>
      <c r="K75" s="86">
        <f t="shared" si="41"/>
        <v>0</v>
      </c>
      <c r="L75" s="69">
        <f t="shared" si="42"/>
        <v>0</v>
      </c>
      <c r="M75" s="78"/>
    </row>
    <row r="76" spans="1:13" ht="15.95" customHeight="1" x14ac:dyDescent="0.2">
      <c r="A76" s="117" t="s">
        <v>113</v>
      </c>
      <c r="B76" s="97">
        <v>52</v>
      </c>
      <c r="C76" s="106" t="s">
        <v>58</v>
      </c>
      <c r="D76" s="134"/>
      <c r="E76" s="69">
        <f t="shared" si="36"/>
        <v>0</v>
      </c>
      <c r="F76" s="133"/>
      <c r="G76" s="69">
        <f t="shared" ref="G76" si="43">F76*B76</f>
        <v>0</v>
      </c>
      <c r="H76" s="69">
        <f t="shared" ref="H76" si="44">+D76+F76</f>
        <v>0</v>
      </c>
      <c r="I76" s="69">
        <f t="shared" ref="I76" si="45">E76+G76</f>
        <v>0</v>
      </c>
      <c r="J76" s="71">
        <f t="shared" ref="J76" si="46">K76*I76</f>
        <v>0</v>
      </c>
      <c r="K76" s="86">
        <f t="shared" si="41"/>
        <v>0</v>
      </c>
      <c r="L76" s="69">
        <f t="shared" ref="L76" si="47">I76+J76</f>
        <v>0</v>
      </c>
      <c r="M76" s="78"/>
    </row>
    <row r="77" spans="1:13" ht="15.95" customHeight="1" x14ac:dyDescent="0.2">
      <c r="A77" s="115" t="s">
        <v>114</v>
      </c>
      <c r="B77" s="97">
        <v>29.61</v>
      </c>
      <c r="C77" s="106" t="s">
        <v>42</v>
      </c>
      <c r="D77" s="135"/>
      <c r="E77" s="69">
        <f t="shared" si="36"/>
        <v>0</v>
      </c>
      <c r="F77" s="74"/>
      <c r="G77" s="69">
        <f t="shared" si="37"/>
        <v>0</v>
      </c>
      <c r="H77" s="69">
        <f t="shared" si="38"/>
        <v>0</v>
      </c>
      <c r="I77" s="69">
        <f t="shared" si="39"/>
        <v>0</v>
      </c>
      <c r="J77" s="71">
        <f t="shared" si="40"/>
        <v>0</v>
      </c>
      <c r="K77" s="86">
        <f t="shared" si="41"/>
        <v>0</v>
      </c>
      <c r="L77" s="69">
        <f t="shared" si="42"/>
        <v>0</v>
      </c>
      <c r="M77" s="78"/>
    </row>
    <row r="78" spans="1:13" ht="15.95" customHeight="1" x14ac:dyDescent="0.2">
      <c r="A78" s="104" t="s">
        <v>106</v>
      </c>
      <c r="B78" s="97"/>
      <c r="C78" s="106"/>
      <c r="D78" s="135"/>
      <c r="E78" s="69"/>
      <c r="F78" s="74"/>
      <c r="G78" s="69"/>
      <c r="H78" s="69"/>
      <c r="I78" s="69"/>
      <c r="J78" s="71"/>
      <c r="K78" s="86"/>
      <c r="L78" s="69"/>
      <c r="M78" s="78"/>
    </row>
    <row r="79" spans="1:13" ht="15.95" customHeight="1" x14ac:dyDescent="0.2">
      <c r="A79" s="115" t="s">
        <v>107</v>
      </c>
      <c r="B79" s="97">
        <f>8.07+1.35</f>
        <v>9.42</v>
      </c>
      <c r="C79" s="106" t="s">
        <v>82</v>
      </c>
      <c r="D79" s="135"/>
      <c r="E79" s="69">
        <f t="shared" si="36"/>
        <v>0</v>
      </c>
      <c r="F79" s="74"/>
      <c r="G79" s="69">
        <f t="shared" ref="G79" si="48">F79*B79</f>
        <v>0</v>
      </c>
      <c r="H79" s="69">
        <f t="shared" ref="H79" si="49">+D79+F79</f>
        <v>0</v>
      </c>
      <c r="I79" s="69">
        <f t="shared" ref="I79" si="50">E79+G79</f>
        <v>0</v>
      </c>
      <c r="J79" s="71">
        <f t="shared" ref="J79" si="51">K79*I79</f>
        <v>0</v>
      </c>
      <c r="K79" s="86">
        <f t="shared" si="41"/>
        <v>0</v>
      </c>
      <c r="L79" s="69">
        <f t="shared" ref="L79" si="52">I79+J79</f>
        <v>0</v>
      </c>
      <c r="M79" s="78"/>
    </row>
    <row r="80" spans="1:13" ht="15.95" customHeight="1" x14ac:dyDescent="0.2">
      <c r="A80" s="104" t="s">
        <v>72</v>
      </c>
      <c r="B80" s="111"/>
      <c r="C80" s="88"/>
      <c r="D80" s="135"/>
      <c r="E80" s="69">
        <f t="shared" si="36"/>
        <v>0</v>
      </c>
      <c r="F80" s="79"/>
      <c r="G80" s="69">
        <f t="shared" si="37"/>
        <v>0</v>
      </c>
      <c r="H80" s="69">
        <f t="shared" si="38"/>
        <v>0</v>
      </c>
      <c r="I80" s="69">
        <f t="shared" si="39"/>
        <v>0</v>
      </c>
      <c r="J80" s="71">
        <f t="shared" si="40"/>
        <v>0</v>
      </c>
      <c r="K80" s="86">
        <f t="shared" si="41"/>
        <v>0</v>
      </c>
      <c r="L80" s="69">
        <f t="shared" si="42"/>
        <v>0</v>
      </c>
      <c r="M80" s="78"/>
    </row>
    <row r="81" spans="1:13" ht="15.95" customHeight="1" x14ac:dyDescent="0.2">
      <c r="A81" s="110" t="s">
        <v>109</v>
      </c>
      <c r="B81" s="95">
        <v>4.4000000000000004</v>
      </c>
      <c r="C81" s="88" t="s">
        <v>45</v>
      </c>
      <c r="D81" s="136"/>
      <c r="E81" s="69">
        <f t="shared" si="36"/>
        <v>0</v>
      </c>
      <c r="F81" s="79"/>
      <c r="G81" s="69">
        <f t="shared" si="37"/>
        <v>0</v>
      </c>
      <c r="H81" s="69">
        <f t="shared" si="38"/>
        <v>0</v>
      </c>
      <c r="I81" s="69">
        <f t="shared" si="39"/>
        <v>0</v>
      </c>
      <c r="J81" s="71">
        <f t="shared" si="40"/>
        <v>0</v>
      </c>
      <c r="K81" s="86">
        <f t="shared" si="41"/>
        <v>0</v>
      </c>
      <c r="L81" s="69">
        <f t="shared" si="42"/>
        <v>0</v>
      </c>
      <c r="M81" s="130"/>
    </row>
    <row r="82" spans="1:13" ht="15.95" customHeight="1" x14ac:dyDescent="0.2">
      <c r="A82" s="110" t="s">
        <v>110</v>
      </c>
      <c r="B82" s="95">
        <v>4.6399999999999997</v>
      </c>
      <c r="C82" s="88" t="s">
        <v>45</v>
      </c>
      <c r="D82" s="136"/>
      <c r="E82" s="69">
        <f t="shared" si="36"/>
        <v>0</v>
      </c>
      <c r="F82" s="81"/>
      <c r="G82" s="69">
        <f t="shared" si="37"/>
        <v>0</v>
      </c>
      <c r="H82" s="69">
        <f t="shared" si="38"/>
        <v>0</v>
      </c>
      <c r="I82" s="69">
        <f t="shared" si="39"/>
        <v>0</v>
      </c>
      <c r="J82" s="71">
        <f t="shared" si="40"/>
        <v>0</v>
      </c>
      <c r="K82" s="86">
        <f t="shared" si="41"/>
        <v>0</v>
      </c>
      <c r="L82" s="69">
        <f t="shared" si="42"/>
        <v>0</v>
      </c>
      <c r="M82" s="130"/>
    </row>
    <row r="83" spans="1:13" ht="15.95" customHeight="1" x14ac:dyDescent="0.2">
      <c r="A83" s="116" t="s">
        <v>108</v>
      </c>
      <c r="B83" s="95">
        <v>2.42</v>
      </c>
      <c r="C83" s="88" t="s">
        <v>58</v>
      </c>
      <c r="D83" s="136"/>
      <c r="E83" s="69">
        <f t="shared" si="36"/>
        <v>0</v>
      </c>
      <c r="F83" s="79"/>
      <c r="G83" s="69">
        <f t="shared" si="37"/>
        <v>0</v>
      </c>
      <c r="H83" s="69">
        <f t="shared" si="38"/>
        <v>0</v>
      </c>
      <c r="I83" s="69">
        <f t="shared" si="39"/>
        <v>0</v>
      </c>
      <c r="J83" s="71">
        <f t="shared" si="40"/>
        <v>0</v>
      </c>
      <c r="K83" s="86">
        <f t="shared" si="41"/>
        <v>0</v>
      </c>
      <c r="L83" s="69">
        <f t="shared" si="42"/>
        <v>0</v>
      </c>
      <c r="M83" s="130"/>
    </row>
    <row r="84" spans="1:13" ht="15.95" customHeight="1" x14ac:dyDescent="0.2">
      <c r="A84" s="123" t="s">
        <v>31</v>
      </c>
      <c r="B84" s="94"/>
      <c r="C84" s="16"/>
      <c r="D84" s="76"/>
      <c r="E84" s="83"/>
      <c r="F84" s="76"/>
      <c r="G84" s="83"/>
      <c r="H84" s="83"/>
      <c r="I84" s="83"/>
      <c r="J84" s="84"/>
      <c r="K84" s="84"/>
      <c r="L84" s="83"/>
      <c r="M84" s="77">
        <f>SUM(L85:L87)</f>
        <v>0</v>
      </c>
    </row>
    <row r="85" spans="1:13" ht="15.95" customHeight="1" x14ac:dyDescent="0.2">
      <c r="A85" s="104" t="s">
        <v>73</v>
      </c>
      <c r="B85" s="95"/>
      <c r="C85" s="88"/>
      <c r="D85" s="81"/>
      <c r="E85" s="69">
        <f t="shared" si="36"/>
        <v>0</v>
      </c>
      <c r="F85" s="81"/>
      <c r="G85" s="69">
        <f t="shared" ref="G85:G87" si="53">F85*B85</f>
        <v>0</v>
      </c>
      <c r="H85" s="69">
        <f t="shared" ref="H85:H87" si="54">+D85+F85</f>
        <v>0</v>
      </c>
      <c r="I85" s="69">
        <f t="shared" ref="I85:I87" si="55">E85+G85</f>
        <v>0</v>
      </c>
      <c r="J85" s="71">
        <f t="shared" si="40"/>
        <v>0</v>
      </c>
      <c r="K85" s="86">
        <f t="shared" si="41"/>
        <v>0</v>
      </c>
      <c r="L85" s="69">
        <f t="shared" ref="L85:L87" si="56">I85+J85</f>
        <v>0</v>
      </c>
      <c r="M85" s="77"/>
    </row>
    <row r="86" spans="1:13" ht="15.95" customHeight="1" x14ac:dyDescent="0.2">
      <c r="A86" s="104" t="s">
        <v>74</v>
      </c>
      <c r="B86" s="95"/>
      <c r="C86" s="88"/>
      <c r="D86" s="81"/>
      <c r="E86" s="69">
        <f t="shared" si="36"/>
        <v>0</v>
      </c>
      <c r="F86" s="81"/>
      <c r="G86" s="69">
        <f t="shared" si="53"/>
        <v>0</v>
      </c>
      <c r="H86" s="69">
        <f t="shared" si="54"/>
        <v>0</v>
      </c>
      <c r="I86" s="69">
        <f t="shared" si="55"/>
        <v>0</v>
      </c>
      <c r="J86" s="71">
        <f t="shared" si="40"/>
        <v>0</v>
      </c>
      <c r="K86" s="86">
        <f t="shared" si="41"/>
        <v>0</v>
      </c>
      <c r="L86" s="69">
        <f t="shared" si="56"/>
        <v>0</v>
      </c>
      <c r="M86" s="77"/>
    </row>
    <row r="87" spans="1:13" ht="15.95" customHeight="1" x14ac:dyDescent="0.2">
      <c r="A87" s="118" t="s">
        <v>100</v>
      </c>
      <c r="B87" s="95">
        <v>6</v>
      </c>
      <c r="C87" s="88" t="s">
        <v>38</v>
      </c>
      <c r="D87" s="81"/>
      <c r="E87" s="69">
        <f t="shared" si="36"/>
        <v>0</v>
      </c>
      <c r="F87" s="81"/>
      <c r="G87" s="69">
        <f t="shared" si="53"/>
        <v>0</v>
      </c>
      <c r="H87" s="69">
        <f t="shared" si="54"/>
        <v>0</v>
      </c>
      <c r="I87" s="69">
        <f t="shared" si="55"/>
        <v>0</v>
      </c>
      <c r="J87" s="71">
        <f t="shared" si="40"/>
        <v>0</v>
      </c>
      <c r="K87" s="86">
        <f t="shared" si="41"/>
        <v>0</v>
      </c>
      <c r="L87" s="69">
        <f t="shared" si="56"/>
        <v>0</v>
      </c>
      <c r="M87" s="77"/>
    </row>
    <row r="88" spans="1:13" ht="15.95" customHeight="1" x14ac:dyDescent="0.2">
      <c r="A88" s="123" t="s">
        <v>24</v>
      </c>
      <c r="B88" s="28"/>
      <c r="C88" s="16"/>
      <c r="D88" s="76"/>
      <c r="E88" s="83"/>
      <c r="F88" s="76"/>
      <c r="G88" s="83"/>
      <c r="H88" s="83"/>
      <c r="I88" s="83"/>
      <c r="J88" s="84"/>
      <c r="K88" s="84"/>
      <c r="L88" s="83"/>
      <c r="M88" s="77">
        <f>SUM(L89:L91)</f>
        <v>0</v>
      </c>
    </row>
    <row r="89" spans="1:13" ht="15.95" customHeight="1" x14ac:dyDescent="0.2">
      <c r="A89" s="104" t="s">
        <v>75</v>
      </c>
      <c r="B89" s="87"/>
      <c r="C89" s="88"/>
      <c r="D89" s="136"/>
      <c r="E89" s="80"/>
      <c r="F89" s="79"/>
      <c r="G89" s="69"/>
      <c r="H89" s="69"/>
      <c r="I89" s="69"/>
      <c r="J89" s="71"/>
      <c r="K89" s="72"/>
      <c r="L89" s="69"/>
      <c r="M89" s="130"/>
    </row>
    <row r="90" spans="1:13" ht="15.95" customHeight="1" x14ac:dyDescent="0.2">
      <c r="A90" s="104" t="s">
        <v>76</v>
      </c>
      <c r="B90" s="87"/>
      <c r="C90" s="88"/>
      <c r="D90" s="136"/>
      <c r="E90" s="80"/>
      <c r="F90" s="79"/>
      <c r="G90" s="69"/>
      <c r="H90" s="69"/>
      <c r="I90" s="69"/>
      <c r="J90" s="71"/>
      <c r="K90" s="72"/>
      <c r="L90" s="69"/>
      <c r="M90" s="130"/>
    </row>
    <row r="91" spans="1:13" ht="15.95" customHeight="1" x14ac:dyDescent="0.2">
      <c r="A91" s="110" t="s">
        <v>77</v>
      </c>
      <c r="B91" s="87">
        <v>1</v>
      </c>
      <c r="C91" s="88" t="s">
        <v>37</v>
      </c>
      <c r="D91" s="136"/>
      <c r="E91" s="80">
        <f>D91*B91</f>
        <v>0</v>
      </c>
      <c r="F91" s="79"/>
      <c r="G91" s="69">
        <f>F91*B91</f>
        <v>0</v>
      </c>
      <c r="H91" s="69">
        <f>+D91+F91</f>
        <v>0</v>
      </c>
      <c r="I91" s="69">
        <f>E91+G91</f>
        <v>0</v>
      </c>
      <c r="J91" s="71">
        <f>K91*I91</f>
        <v>0</v>
      </c>
      <c r="K91" s="86">
        <f>$K$12</f>
        <v>0</v>
      </c>
      <c r="L91" s="69">
        <f>I91+J91</f>
        <v>0</v>
      </c>
      <c r="M91" s="130"/>
    </row>
    <row r="92" spans="1:13" ht="15.95" customHeight="1" x14ac:dyDescent="0.2">
      <c r="A92" s="126"/>
      <c r="B92" s="126"/>
      <c r="C92" s="127"/>
      <c r="D92" s="18"/>
      <c r="E92" s="67"/>
      <c r="F92" s="67"/>
      <c r="G92" s="67"/>
      <c r="H92" s="165" t="s">
        <v>10</v>
      </c>
      <c r="I92" s="166"/>
      <c r="J92" s="166"/>
      <c r="K92" s="166"/>
      <c r="L92" s="167"/>
      <c r="M92" s="66">
        <f>SUM(M16:M91)</f>
        <v>0</v>
      </c>
    </row>
    <row r="93" spans="1:13" ht="15.95" customHeight="1" x14ac:dyDescent="0.2">
      <c r="A93" s="17"/>
      <c r="B93" s="22"/>
      <c r="C93" s="18"/>
      <c r="D93" s="60"/>
      <c r="E93" s="60"/>
      <c r="F93" s="22"/>
      <c r="G93" s="22"/>
      <c r="H93" s="22"/>
      <c r="I93" s="22"/>
      <c r="J93" s="23"/>
      <c r="K93" s="23"/>
      <c r="L93" s="22"/>
      <c r="M93" s="26"/>
    </row>
    <row r="94" spans="1:13" ht="15.95" customHeight="1" x14ac:dyDescent="0.2">
      <c r="A94" s="17"/>
      <c r="B94" s="55"/>
      <c r="C94" s="53"/>
      <c r="D94" s="61"/>
      <c r="E94" s="61"/>
      <c r="F94" s="55"/>
      <c r="G94" s="55"/>
      <c r="H94" s="55"/>
      <c r="I94" s="173" t="s">
        <v>120</v>
      </c>
      <c r="J94" s="173"/>
      <c r="K94" s="173"/>
      <c r="L94" s="173"/>
      <c r="M94" s="26"/>
    </row>
    <row r="95" spans="1:13" ht="15" customHeight="1" x14ac:dyDescent="0.2">
      <c r="A95" s="17"/>
      <c r="B95" s="55"/>
      <c r="C95" s="53"/>
      <c r="D95" s="61"/>
      <c r="E95" s="61"/>
      <c r="F95" s="55"/>
      <c r="G95" s="55"/>
      <c r="H95" s="55"/>
      <c r="I95" s="55"/>
      <c r="J95" s="56"/>
      <c r="K95" s="56"/>
      <c r="L95" s="55"/>
      <c r="M95" s="26"/>
    </row>
    <row r="96" spans="1:13" ht="15" customHeight="1" x14ac:dyDescent="0.2">
      <c r="A96" s="17"/>
      <c r="B96" s="55"/>
      <c r="C96" s="53"/>
      <c r="D96" s="61"/>
      <c r="E96" s="61"/>
      <c r="F96" s="55"/>
      <c r="G96" s="55"/>
      <c r="H96" s="55"/>
      <c r="I96" s="55"/>
      <c r="J96" s="56"/>
      <c r="K96" s="56"/>
      <c r="L96" s="55"/>
      <c r="M96" s="26"/>
    </row>
    <row r="97" spans="1:15" ht="42.75" customHeight="1" x14ac:dyDescent="0.2">
      <c r="A97" s="17"/>
      <c r="B97" s="55"/>
      <c r="C97" s="53"/>
      <c r="D97" s="61"/>
      <c r="E97" s="64"/>
      <c r="F97" s="15"/>
      <c r="G97" s="55"/>
      <c r="H97" s="57"/>
      <c r="I97" s="57"/>
      <c r="J97" s="57"/>
      <c r="K97" s="57"/>
      <c r="L97" s="57"/>
      <c r="M97" s="13"/>
    </row>
    <row r="98" spans="1:15" ht="15" customHeight="1" x14ac:dyDescent="0.25">
      <c r="A98" s="17"/>
      <c r="B98" s="131"/>
      <c r="C98" s="131" t="s">
        <v>121</v>
      </c>
      <c r="D98" s="131"/>
      <c r="E98" s="131"/>
      <c r="F98" s="131"/>
      <c r="G98" s="55"/>
      <c r="H98" s="171"/>
      <c r="I98" s="171"/>
      <c r="J98" s="171"/>
      <c r="K98" s="171"/>
      <c r="L98" s="171"/>
      <c r="M98" s="13"/>
    </row>
    <row r="99" spans="1:15" ht="15" customHeight="1" x14ac:dyDescent="0.25">
      <c r="A99" s="17"/>
      <c r="B99" s="132"/>
      <c r="C99" s="132" t="s">
        <v>122</v>
      </c>
      <c r="D99" s="132"/>
      <c r="E99" s="132"/>
      <c r="F99" s="132"/>
      <c r="G99" s="55"/>
      <c r="H99" s="172"/>
      <c r="I99" s="172"/>
      <c r="J99" s="172"/>
      <c r="K99" s="172"/>
      <c r="L99" s="172"/>
      <c r="M99" s="13"/>
    </row>
    <row r="100" spans="1:15" ht="15" customHeight="1" x14ac:dyDescent="0.25">
      <c r="A100" s="17"/>
      <c r="B100" s="132"/>
      <c r="C100" s="132" t="s">
        <v>123</v>
      </c>
      <c r="D100" s="132"/>
      <c r="E100" s="132"/>
      <c r="F100" s="132"/>
      <c r="G100" s="55"/>
      <c r="H100" s="172"/>
      <c r="I100" s="172"/>
      <c r="J100" s="172"/>
      <c r="K100" s="172"/>
      <c r="L100" s="172"/>
      <c r="M100" s="27"/>
    </row>
    <row r="101" spans="1:15" ht="32.25" customHeight="1" x14ac:dyDescent="0.2">
      <c r="A101" s="17"/>
      <c r="B101" s="55"/>
      <c r="C101" s="53"/>
      <c r="D101" s="61"/>
      <c r="E101" s="64"/>
      <c r="F101" s="15"/>
      <c r="G101" s="54"/>
      <c r="H101" s="52"/>
      <c r="I101" s="54"/>
      <c r="J101" s="54"/>
      <c r="K101" s="55"/>
      <c r="L101" s="56"/>
      <c r="M101" s="23"/>
    </row>
    <row r="102" spans="1:15" ht="15" customHeight="1" x14ac:dyDescent="0.2">
      <c r="A102" s="17"/>
      <c r="B102" s="55"/>
      <c r="C102" s="54"/>
      <c r="D102" s="61"/>
      <c r="E102" s="65"/>
      <c r="F102" s="13"/>
      <c r="H102" s="40"/>
      <c r="I102" s="40"/>
      <c r="J102" s="40"/>
      <c r="K102" s="40"/>
      <c r="L102" s="40"/>
      <c r="M102" s="13"/>
    </row>
    <row r="103" spans="1:15" ht="15" customHeight="1" x14ac:dyDescent="0.2">
      <c r="A103" s="17"/>
      <c r="B103" s="22"/>
      <c r="C103" s="18"/>
      <c r="D103" s="60"/>
      <c r="E103" s="65"/>
      <c r="F103" s="13"/>
      <c r="G103" s="27"/>
      <c r="H103" s="41"/>
      <c r="I103" s="41"/>
      <c r="J103" s="41"/>
      <c r="K103" s="41"/>
      <c r="L103" s="41"/>
      <c r="M103" s="13"/>
    </row>
    <row r="104" spans="1:15" ht="48" customHeight="1" x14ac:dyDescent="0.2">
      <c r="A104" s="17"/>
      <c r="B104" s="22"/>
      <c r="C104" s="18"/>
      <c r="D104" s="60"/>
      <c r="E104" s="65"/>
      <c r="F104" s="13"/>
      <c r="G104" s="22"/>
      <c r="H104" s="22"/>
      <c r="I104" s="22"/>
      <c r="J104" s="22"/>
      <c r="K104" s="23"/>
      <c r="L104" s="23"/>
      <c r="M104" s="13"/>
    </row>
    <row r="105" spans="1:15" ht="15" customHeight="1" x14ac:dyDescent="0.25">
      <c r="A105" s="17"/>
      <c r="B105" s="22"/>
      <c r="C105" s="171"/>
      <c r="D105" s="171"/>
      <c r="E105" s="171"/>
      <c r="F105" s="171"/>
      <c r="G105" s="171"/>
      <c r="H105" s="52"/>
      <c r="I105" s="49"/>
      <c r="J105" s="50"/>
      <c r="K105" s="50"/>
      <c r="L105" s="50"/>
      <c r="M105" s="40"/>
    </row>
    <row r="106" spans="1:15" ht="15" customHeight="1" x14ac:dyDescent="0.2">
      <c r="A106" s="17"/>
      <c r="B106" s="22"/>
      <c r="C106" s="170"/>
      <c r="D106" s="170"/>
      <c r="E106" s="170"/>
      <c r="F106" s="170"/>
      <c r="G106" s="170"/>
      <c r="H106" s="52"/>
      <c r="I106" s="49"/>
      <c r="J106" s="51"/>
      <c r="K106" s="51"/>
      <c r="L106" s="51"/>
      <c r="M106" s="41"/>
    </row>
    <row r="107" spans="1:15" ht="15" customHeight="1" x14ac:dyDescent="0.2">
      <c r="A107" s="17"/>
      <c r="B107" s="22"/>
      <c r="C107" s="172"/>
      <c r="D107" s="172"/>
      <c r="E107" s="172"/>
      <c r="F107" s="172"/>
      <c r="G107" s="172"/>
      <c r="H107" s="52"/>
      <c r="I107" s="49"/>
      <c r="J107" s="51"/>
      <c r="K107" s="51"/>
      <c r="L107" s="51"/>
      <c r="M107" s="24"/>
    </row>
    <row r="108" spans="1:15" ht="15" customHeight="1" x14ac:dyDescent="0.2">
      <c r="A108" s="17"/>
      <c r="B108" s="22"/>
      <c r="C108" s="18"/>
      <c r="D108" s="60"/>
      <c r="E108" s="60"/>
      <c r="F108" s="22"/>
      <c r="G108" s="22"/>
      <c r="H108" s="22"/>
      <c r="I108" s="22"/>
      <c r="J108" s="23"/>
      <c r="K108" s="23"/>
      <c r="L108" s="22"/>
      <c r="M108" s="26"/>
    </row>
    <row r="109" spans="1:15" ht="15" customHeight="1" x14ac:dyDescent="0.2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42"/>
      <c r="O109" s="42"/>
    </row>
    <row r="110" spans="1:15" ht="15" customHeight="1" x14ac:dyDescent="0.2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42"/>
      <c r="O110" s="42"/>
    </row>
  </sheetData>
  <sheetProtection algorithmName="SHA-512" hashValue="m5pExSjC7ipnTXwOLmNaoFffEVyCXaSldGB5GXvvMOgNisJB/TpcyN87NLHnl2yOCJrcy7LVDJr5nYqu26f5Dg==" saltValue="kmIY939jGoHglQyu139ECw==" spinCount="100000" sheet="1" objects="1" scenarios="1"/>
  <mergeCells count="30">
    <mergeCell ref="H92:L92"/>
    <mergeCell ref="A1:C5"/>
    <mergeCell ref="A110:M110"/>
    <mergeCell ref="C106:G106"/>
    <mergeCell ref="A109:M109"/>
    <mergeCell ref="C105:G105"/>
    <mergeCell ref="C107:G107"/>
    <mergeCell ref="I94:L94"/>
    <mergeCell ref="M13:M15"/>
    <mergeCell ref="H100:L100"/>
    <mergeCell ref="H99:L99"/>
    <mergeCell ref="H98:L98"/>
    <mergeCell ref="C13:C15"/>
    <mergeCell ref="I13:I15"/>
    <mergeCell ref="K14:K15"/>
    <mergeCell ref="E14:E15"/>
    <mergeCell ref="A12:E12"/>
    <mergeCell ref="A9:M10"/>
    <mergeCell ref="A11:E11"/>
    <mergeCell ref="A13:A15"/>
    <mergeCell ref="B13:B15"/>
    <mergeCell ref="L13:L15"/>
    <mergeCell ref="J13:K13"/>
    <mergeCell ref="D14:D15"/>
    <mergeCell ref="J14:J15"/>
    <mergeCell ref="G14:G15"/>
    <mergeCell ref="D13:E13"/>
    <mergeCell ref="F13:G13"/>
    <mergeCell ref="H13:H15"/>
    <mergeCell ref="F14:F15"/>
  </mergeCells>
  <phoneticPr fontId="11" type="noConversion"/>
  <printOptions horizontalCentered="1"/>
  <pageMargins left="0.23622047244094491" right="0.23622047244094491" top="0.35433070866141736" bottom="0.55118110236220474" header="0.31496062992125984" footer="0.31496062992125984"/>
  <pageSetup paperSize="9" scale="55" fitToHeight="0" orientation="landscape" r:id="rId1"/>
  <headerFooter alignWithMargins="0">
    <oddFooter>&amp;C&amp;8Inst. Fed. de Educ., Ciência e Tecnol. Sul-rio-grandenseRua Gonçalves Chaves n° 3218 – CEP 96015-560 – Pelotas/RS – Tel.: (53) 3026.6211&amp;RPagina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Zeros="0" zoomScale="85" zoomScaleNormal="85" zoomScaleSheetLayoutView="75" workbookViewId="0">
      <pane xSplit="1" topLeftCell="B1" activePane="topRight" state="frozen"/>
      <selection pane="topRight" activeCell="H21" sqref="H21"/>
    </sheetView>
  </sheetViews>
  <sheetFormatPr defaultRowHeight="12.75" x14ac:dyDescent="0.2"/>
  <cols>
    <col min="1" max="1" width="97.28515625" style="1" customWidth="1"/>
    <col min="2" max="2" width="16.7109375" style="1" customWidth="1"/>
    <col min="3" max="3" width="10.7109375" style="12" customWidth="1"/>
    <col min="4" max="4" width="48.7109375" style="2" bestFit="1" customWidth="1"/>
    <col min="5" max="5" width="17.140625" style="1" bestFit="1" customWidth="1"/>
    <col min="6" max="16384" width="9.140625" style="1"/>
  </cols>
  <sheetData>
    <row r="1" spans="1:8" s="43" customFormat="1" ht="15" x14ac:dyDescent="0.2">
      <c r="A1" s="168" t="s">
        <v>116</v>
      </c>
      <c r="B1" s="168"/>
      <c r="C1" s="168"/>
      <c r="F1" s="46"/>
      <c r="G1" s="46"/>
      <c r="H1" s="46"/>
    </row>
    <row r="2" spans="1:8" s="43" customFormat="1" ht="15" x14ac:dyDescent="0.2">
      <c r="A2" s="168"/>
      <c r="B2" s="168"/>
      <c r="C2" s="168"/>
      <c r="F2" s="46"/>
      <c r="G2" s="46"/>
      <c r="H2" s="46"/>
    </row>
    <row r="3" spans="1:8" s="43" customFormat="1" ht="15" x14ac:dyDescent="0.2">
      <c r="A3" s="168"/>
      <c r="B3" s="168"/>
      <c r="C3" s="168"/>
      <c r="F3" s="46"/>
      <c r="G3" s="46"/>
      <c r="H3" s="46"/>
    </row>
    <row r="4" spans="1:8" s="43" customFormat="1" ht="21" customHeight="1" x14ac:dyDescent="0.2">
      <c r="A4" s="168"/>
      <c r="B4" s="168"/>
      <c r="C4" s="168"/>
      <c r="F4" s="46"/>
      <c r="G4" s="46"/>
      <c r="H4" s="46"/>
    </row>
    <row r="5" spans="1:8" s="43" customFormat="1" ht="21" customHeight="1" x14ac:dyDescent="0.2">
      <c r="A5" s="168"/>
      <c r="B5" s="168"/>
      <c r="C5" s="168"/>
      <c r="F5" s="46"/>
      <c r="G5" s="46"/>
      <c r="H5" s="46"/>
    </row>
    <row r="6" spans="1:8" s="43" customFormat="1" ht="15" x14ac:dyDescent="0.2">
      <c r="A6" s="98" t="s">
        <v>117</v>
      </c>
      <c r="B6" s="138"/>
      <c r="C6" s="139"/>
      <c r="F6" s="46"/>
      <c r="G6" s="46"/>
      <c r="H6" s="46"/>
    </row>
    <row r="7" spans="1:8" s="43" customFormat="1" ht="15" x14ac:dyDescent="0.2">
      <c r="A7" s="98" t="s">
        <v>117</v>
      </c>
      <c r="B7" s="138"/>
      <c r="C7" s="139"/>
      <c r="F7" s="46"/>
      <c r="G7" s="46"/>
      <c r="H7" s="46"/>
    </row>
    <row r="8" spans="1:8" s="43" customFormat="1" ht="15" x14ac:dyDescent="0.2">
      <c r="B8" s="47"/>
      <c r="C8" s="48"/>
      <c r="F8" s="46"/>
      <c r="G8" s="46"/>
      <c r="H8" s="46"/>
    </row>
    <row r="9" spans="1:8" s="43" customFormat="1" ht="15" customHeight="1" x14ac:dyDescent="0.2">
      <c r="A9" s="179" t="s">
        <v>34</v>
      </c>
      <c r="B9" s="179"/>
      <c r="C9" s="179"/>
      <c r="D9" s="179"/>
      <c r="E9" s="179"/>
      <c r="F9" s="46"/>
      <c r="G9" s="46"/>
      <c r="H9" s="46"/>
    </row>
    <row r="10" spans="1:8" s="43" customFormat="1" ht="15" customHeight="1" x14ac:dyDescent="0.2">
      <c r="A10" s="179"/>
      <c r="B10" s="179"/>
      <c r="C10" s="179"/>
      <c r="D10" s="179"/>
      <c r="E10" s="179"/>
      <c r="F10" s="46"/>
      <c r="G10" s="46"/>
      <c r="H10" s="46"/>
    </row>
    <row r="11" spans="1:8" s="43" customFormat="1" ht="15.75" x14ac:dyDescent="0.2">
      <c r="A11" s="99" t="s">
        <v>124</v>
      </c>
      <c r="B11" s="99" t="s">
        <v>111</v>
      </c>
      <c r="C11" s="100"/>
      <c r="D11" s="100"/>
      <c r="E11" s="101"/>
      <c r="F11" s="46"/>
      <c r="G11" s="46"/>
      <c r="H11" s="46"/>
    </row>
    <row r="12" spans="1:8" s="43" customFormat="1" ht="15.75" x14ac:dyDescent="0.2">
      <c r="A12" s="99" t="s">
        <v>25</v>
      </c>
      <c r="B12" s="99" t="s">
        <v>112</v>
      </c>
      <c r="C12" s="100"/>
      <c r="D12" s="102"/>
      <c r="E12" s="137"/>
      <c r="F12" s="46"/>
      <c r="G12" s="46"/>
      <c r="H12" s="46"/>
    </row>
    <row r="13" spans="1:8" s="6" customFormat="1" ht="8.25" customHeight="1" x14ac:dyDescent="0.2">
      <c r="A13" s="30"/>
      <c r="B13" s="30"/>
      <c r="C13" s="31"/>
      <c r="D13" s="32"/>
      <c r="E13" s="30"/>
    </row>
    <row r="14" spans="1:8" s="6" customFormat="1" x14ac:dyDescent="0.2">
      <c r="A14" s="181" t="s">
        <v>18</v>
      </c>
      <c r="B14" s="182" t="s">
        <v>23</v>
      </c>
      <c r="C14" s="182"/>
      <c r="D14" s="182" t="s">
        <v>19</v>
      </c>
      <c r="E14" s="182"/>
    </row>
    <row r="15" spans="1:8" s="6" customFormat="1" x14ac:dyDescent="0.2">
      <c r="A15" s="181"/>
      <c r="B15" s="96" t="s">
        <v>20</v>
      </c>
      <c r="C15" s="11" t="s">
        <v>8</v>
      </c>
      <c r="D15" s="96" t="s">
        <v>20</v>
      </c>
      <c r="E15" s="96" t="s">
        <v>8</v>
      </c>
    </row>
    <row r="16" spans="1:8" s="6" customFormat="1" ht="25.5" customHeight="1" x14ac:dyDescent="0.2">
      <c r="A16" s="33" t="s">
        <v>33</v>
      </c>
      <c r="B16" s="3">
        <f t="shared" ref="B16:B25" si="0">C16*$D16</f>
        <v>0</v>
      </c>
      <c r="C16" s="9">
        <v>1</v>
      </c>
      <c r="D16" s="8">
        <f>Orçamento!M16</f>
        <v>0</v>
      </c>
      <c r="E16" s="34">
        <f>C16</f>
        <v>1</v>
      </c>
    </row>
    <row r="17" spans="1:8" s="6" customFormat="1" ht="25.5" customHeight="1" x14ac:dyDescent="0.2">
      <c r="A17" s="33" t="s">
        <v>32</v>
      </c>
      <c r="B17" s="3">
        <f t="shared" si="0"/>
        <v>0</v>
      </c>
      <c r="C17" s="9">
        <v>1</v>
      </c>
      <c r="D17" s="8">
        <f>Orçamento!M31</f>
        <v>0</v>
      </c>
      <c r="E17" s="34">
        <f t="shared" ref="E17:E25" si="1">C17</f>
        <v>1</v>
      </c>
    </row>
    <row r="18" spans="1:8" s="6" customFormat="1" ht="25.5" customHeight="1" x14ac:dyDescent="0.2">
      <c r="A18" s="33" t="s">
        <v>78</v>
      </c>
      <c r="B18" s="3">
        <f t="shared" si="0"/>
        <v>0</v>
      </c>
      <c r="C18" s="9">
        <v>1</v>
      </c>
      <c r="D18" s="8">
        <f>Orçamento!M41</f>
        <v>0</v>
      </c>
      <c r="E18" s="34">
        <f t="shared" si="1"/>
        <v>1</v>
      </c>
    </row>
    <row r="19" spans="1:8" s="6" customFormat="1" ht="25.5" customHeight="1" x14ac:dyDescent="0.2">
      <c r="A19" s="33" t="s">
        <v>79</v>
      </c>
      <c r="B19" s="3">
        <f t="shared" si="0"/>
        <v>0</v>
      </c>
      <c r="C19" s="9">
        <v>1</v>
      </c>
      <c r="D19" s="8">
        <f>Orçamento!M44</f>
        <v>0</v>
      </c>
      <c r="E19" s="34">
        <f t="shared" si="1"/>
        <v>1</v>
      </c>
    </row>
    <row r="20" spans="1:8" s="6" customFormat="1" ht="25.5" customHeight="1" x14ac:dyDescent="0.2">
      <c r="A20" s="33" t="s">
        <v>63</v>
      </c>
      <c r="B20" s="3">
        <f t="shared" si="0"/>
        <v>0</v>
      </c>
      <c r="C20" s="9">
        <v>1</v>
      </c>
      <c r="D20" s="8">
        <f>Orçamento!M52</f>
        <v>0</v>
      </c>
      <c r="E20" s="34">
        <f t="shared" si="1"/>
        <v>1</v>
      </c>
    </row>
    <row r="21" spans="1:8" s="6" customFormat="1" ht="25.5" customHeight="1" x14ac:dyDescent="0.2">
      <c r="A21" s="33" t="s">
        <v>9</v>
      </c>
      <c r="B21" s="3">
        <f t="shared" si="0"/>
        <v>0</v>
      </c>
      <c r="C21" s="9">
        <v>1</v>
      </c>
      <c r="D21" s="8">
        <f>Orçamento!M66</f>
        <v>0</v>
      </c>
      <c r="E21" s="34">
        <f t="shared" si="1"/>
        <v>1</v>
      </c>
    </row>
    <row r="22" spans="1:8" s="6" customFormat="1" ht="25.5" customHeight="1" x14ac:dyDescent="0.2">
      <c r="A22" s="33" t="s">
        <v>29</v>
      </c>
      <c r="B22" s="3">
        <f t="shared" si="0"/>
        <v>0</v>
      </c>
      <c r="C22" s="9">
        <v>1</v>
      </c>
      <c r="D22" s="8">
        <f>Orçamento!M69</f>
        <v>0</v>
      </c>
      <c r="E22" s="34">
        <f t="shared" si="1"/>
        <v>1</v>
      </c>
    </row>
    <row r="23" spans="1:8" s="6" customFormat="1" ht="25.5" customHeight="1" x14ac:dyDescent="0.2">
      <c r="A23" s="33" t="s">
        <v>30</v>
      </c>
      <c r="B23" s="3">
        <f t="shared" si="0"/>
        <v>0</v>
      </c>
      <c r="C23" s="9">
        <v>1</v>
      </c>
      <c r="D23" s="8">
        <f>Orçamento!M72</f>
        <v>0</v>
      </c>
      <c r="E23" s="34">
        <f t="shared" si="1"/>
        <v>1</v>
      </c>
    </row>
    <row r="24" spans="1:8" s="6" customFormat="1" ht="25.5" customHeight="1" x14ac:dyDescent="0.2">
      <c r="A24" s="33" t="s">
        <v>31</v>
      </c>
      <c r="B24" s="3">
        <f t="shared" si="0"/>
        <v>0</v>
      </c>
      <c r="C24" s="9">
        <v>1</v>
      </c>
      <c r="D24" s="8">
        <f>Orçamento!M84</f>
        <v>0</v>
      </c>
      <c r="E24" s="34">
        <f t="shared" si="1"/>
        <v>1</v>
      </c>
    </row>
    <row r="25" spans="1:8" s="6" customFormat="1" ht="25.5" customHeight="1" x14ac:dyDescent="0.2">
      <c r="A25" s="33" t="s">
        <v>24</v>
      </c>
      <c r="B25" s="3">
        <f t="shared" si="0"/>
        <v>0</v>
      </c>
      <c r="C25" s="9">
        <v>1</v>
      </c>
      <c r="D25" s="8">
        <f>Orçamento!M88</f>
        <v>0</v>
      </c>
      <c r="E25" s="34">
        <f t="shared" si="1"/>
        <v>1</v>
      </c>
    </row>
    <row r="26" spans="1:8" s="6" customFormat="1" ht="25.5" customHeight="1" x14ac:dyDescent="0.2">
      <c r="A26" s="35" t="s">
        <v>21</v>
      </c>
      <c r="B26" s="5">
        <f>SUM(B16:B25)</f>
        <v>0</v>
      </c>
      <c r="C26" s="4" t="e">
        <f>B26/$D$26</f>
        <v>#DIV/0!</v>
      </c>
      <c r="D26" s="8">
        <f>B26</f>
        <v>0</v>
      </c>
      <c r="E26" s="34" t="e">
        <f>C26</f>
        <v>#DIV/0!</v>
      </c>
    </row>
    <row r="27" spans="1:8" s="6" customFormat="1" ht="25.5" customHeight="1" x14ac:dyDescent="0.2">
      <c r="A27" s="35" t="s">
        <v>22</v>
      </c>
      <c r="B27" s="36">
        <f>B26</f>
        <v>0</v>
      </c>
      <c r="C27" s="37" t="e">
        <f>C26</f>
        <v>#DIV/0!</v>
      </c>
      <c r="D27" s="38">
        <f>SUM(D16:D25)</f>
        <v>0</v>
      </c>
      <c r="E27" s="39">
        <f>D27</f>
        <v>0</v>
      </c>
    </row>
    <row r="28" spans="1:8" s="6" customFormat="1" ht="15" customHeight="1" x14ac:dyDescent="0.2">
      <c r="C28" s="10"/>
      <c r="D28" s="7"/>
    </row>
    <row r="29" spans="1:8" s="6" customFormat="1" ht="15" customHeight="1" x14ac:dyDescent="0.2">
      <c r="B29" s="54"/>
      <c r="C29" s="53"/>
      <c r="D29" s="180"/>
      <c r="E29" s="180"/>
    </row>
    <row r="30" spans="1:8" s="6" customFormat="1" ht="15" customHeight="1" x14ac:dyDescent="0.2">
      <c r="B30" s="54"/>
      <c r="C30" s="53"/>
      <c r="D30" s="173" t="s">
        <v>120</v>
      </c>
      <c r="E30" s="173"/>
      <c r="F30" s="173"/>
      <c r="G30" s="173"/>
      <c r="H30" s="55"/>
    </row>
    <row r="31" spans="1:8" s="6" customFormat="1" ht="15" customHeight="1" x14ac:dyDescent="0.2">
      <c r="B31" s="54"/>
      <c r="C31" s="53"/>
      <c r="D31" s="55"/>
      <c r="E31" s="55"/>
      <c r="F31" s="56"/>
      <c r="G31" s="56"/>
      <c r="H31" s="55"/>
    </row>
    <row r="32" spans="1:8" s="6" customFormat="1" ht="15" customHeight="1" x14ac:dyDescent="0.2">
      <c r="B32" s="54"/>
      <c r="C32" s="53"/>
      <c r="D32" s="15"/>
      <c r="E32" s="55"/>
      <c r="F32" s="57"/>
      <c r="G32" s="57"/>
      <c r="H32" s="57"/>
    </row>
    <row r="33" spans="1:10" s="6" customFormat="1" ht="15" customHeight="1" x14ac:dyDescent="0.25">
      <c r="B33" s="131"/>
      <c r="C33" s="131"/>
      <c r="D33" s="131" t="s">
        <v>121</v>
      </c>
      <c r="E33" s="55"/>
      <c r="F33" s="171"/>
      <c r="G33" s="171"/>
      <c r="H33" s="171"/>
    </row>
    <row r="34" spans="1:10" s="6" customFormat="1" ht="15" customHeight="1" x14ac:dyDescent="0.25">
      <c r="B34" s="132"/>
      <c r="C34" s="132"/>
      <c r="D34" s="132" t="s">
        <v>122</v>
      </c>
      <c r="E34" s="55"/>
      <c r="F34" s="172"/>
      <c r="G34" s="172"/>
      <c r="H34" s="172"/>
    </row>
    <row r="35" spans="1:10" s="6" customFormat="1" ht="15" customHeight="1" x14ac:dyDescent="0.25">
      <c r="B35" s="132"/>
      <c r="C35" s="132"/>
      <c r="D35" s="132" t="s">
        <v>123</v>
      </c>
      <c r="E35" s="55"/>
      <c r="F35" s="172"/>
      <c r="G35" s="172"/>
      <c r="H35" s="172"/>
    </row>
    <row r="36" spans="1:10" s="6" customFormat="1" ht="15" customHeight="1" x14ac:dyDescent="0.2">
      <c r="B36" s="54"/>
      <c r="C36" s="53"/>
      <c r="D36" s="15"/>
      <c r="E36" s="54"/>
      <c r="F36" s="54"/>
      <c r="G36" s="55"/>
      <c r="H36" s="56"/>
    </row>
    <row r="37" spans="1:10" s="6" customFormat="1" ht="15" customHeight="1" x14ac:dyDescent="0.2">
      <c r="B37" s="20"/>
      <c r="C37" s="18"/>
      <c r="D37" s="13"/>
      <c r="E37" s="27"/>
      <c r="F37" s="22"/>
      <c r="G37" s="23"/>
      <c r="H37" s="23"/>
    </row>
    <row r="38" spans="1:10" s="6" customFormat="1" ht="15" customHeight="1" x14ac:dyDescent="0.2">
      <c r="A38" s="54"/>
      <c r="B38" s="54"/>
      <c r="C38" s="55"/>
      <c r="D38" s="19"/>
      <c r="E38" s="40"/>
      <c r="F38" s="40"/>
      <c r="G38" s="40"/>
    </row>
    <row r="39" spans="1:10" s="6" customFormat="1" ht="15" customHeight="1" x14ac:dyDescent="0.2">
      <c r="A39" s="20"/>
      <c r="B39" s="18"/>
      <c r="C39" s="22"/>
      <c r="D39" s="27"/>
      <c r="E39" s="41"/>
      <c r="F39" s="41"/>
      <c r="G39" s="41"/>
    </row>
    <row r="40" spans="1:10" s="6" customFormat="1" ht="31.5" customHeight="1" x14ac:dyDescent="0.2">
      <c r="A40" s="20"/>
      <c r="B40" s="18"/>
      <c r="C40" s="22"/>
      <c r="D40" s="22"/>
      <c r="E40" s="22"/>
      <c r="F40" s="23"/>
      <c r="G40" s="23"/>
    </row>
    <row r="41" spans="1:10" s="6" customFormat="1" ht="15" customHeight="1" x14ac:dyDescent="0.25">
      <c r="A41" s="171"/>
      <c r="B41" s="171"/>
      <c r="C41" s="171"/>
      <c r="D41" s="50"/>
      <c r="E41" s="50"/>
    </row>
    <row r="42" spans="1:10" s="6" customFormat="1" ht="15" customHeight="1" x14ac:dyDescent="0.2">
      <c r="A42" s="170"/>
      <c r="B42" s="170"/>
      <c r="C42" s="170"/>
      <c r="D42" s="51"/>
      <c r="E42" s="51"/>
      <c r="I42" s="41"/>
      <c r="J42" s="41"/>
    </row>
    <row r="43" spans="1:10" s="6" customFormat="1" ht="15" customHeight="1" x14ac:dyDescent="0.2">
      <c r="A43" s="172"/>
      <c r="B43" s="172"/>
      <c r="C43" s="172"/>
      <c r="D43" s="51"/>
      <c r="E43" s="51"/>
    </row>
    <row r="44" spans="1:10" s="6" customFormat="1" ht="15" customHeight="1" x14ac:dyDescent="0.2">
      <c r="B44" s="20"/>
      <c r="C44" s="18"/>
      <c r="D44" s="22"/>
      <c r="E44" s="22"/>
      <c r="F44" s="23"/>
      <c r="G44" s="23"/>
      <c r="H44" s="22"/>
    </row>
  </sheetData>
  <sheetProtection algorithmName="SHA-512" hashValue="qi96nGrohJ/u36nkr8IIU73AzeTlruiBJHqb36olztHr9wv8HVlMUQmK3lbczaQczaJomYW/TFSVLxT6sCKqUQ==" saltValue="l+iwIYcbTfAoQOolT85yQA==" spinCount="100000" sheet="1" objects="1" scenarios="1"/>
  <mergeCells count="13">
    <mergeCell ref="F35:H35"/>
    <mergeCell ref="D29:E29"/>
    <mergeCell ref="F33:H33"/>
    <mergeCell ref="F34:H34"/>
    <mergeCell ref="A14:A15"/>
    <mergeCell ref="B14:C14"/>
    <mergeCell ref="D14:E14"/>
    <mergeCell ref="D30:G30"/>
    <mergeCell ref="A1:C5"/>
    <mergeCell ref="A41:C41"/>
    <mergeCell ref="A42:C42"/>
    <mergeCell ref="A43:C43"/>
    <mergeCell ref="A9:E10"/>
  </mergeCells>
  <phoneticPr fontId="12" type="noConversion"/>
  <printOptions horizontalCentered="1"/>
  <pageMargins left="0.59055118110236227" right="0.59055118110236227" top="0.39370078740157483" bottom="0.19685039370078741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Orçamento</vt:lpstr>
      <vt:lpstr>Cronograma</vt:lpstr>
      <vt:lpstr>Cronograma!Area_de_impressao</vt:lpstr>
      <vt:lpstr>Orçamento!Area_de_impressao</vt:lpstr>
      <vt:lpstr>Cronograma!Print_Area</vt:lpstr>
      <vt:lpstr>Orçamento!Print_Area</vt:lpstr>
      <vt:lpstr>Orçamento!Print_Titles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Genifer Cardoso Born</dc:creator>
  <cp:lastModifiedBy>Silvia Elena Koth Sedrez</cp:lastModifiedBy>
  <cp:lastPrinted>2022-01-31T21:41:09Z</cp:lastPrinted>
  <dcterms:created xsi:type="dcterms:W3CDTF">2011-11-25T11:08:52Z</dcterms:created>
  <dcterms:modified xsi:type="dcterms:W3CDTF">2022-12-14T21:16:57Z</dcterms:modified>
</cp:coreProperties>
</file>