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IFSul\(2024) - Cobertura dos passeios\"/>
    </mc:Choice>
  </mc:AlternateContent>
  <xr:revisionPtr revIDLastSave="0" documentId="13_ncr:1_{0C62833C-DDE2-4E02-B139-1CF8E50D3B1E}" xr6:coauthVersionLast="47" xr6:coauthVersionMax="47" xr10:uidLastSave="{00000000-0000-0000-0000-000000000000}"/>
  <bookViews>
    <workbookView xWindow="-108" yWindow="-108" windowWidth="23256" windowHeight="12576" xr2:uid="{50FA2890-1AC6-433F-A48A-45EB0C2F1BD7}"/>
  </bookViews>
  <sheets>
    <sheet name="Orçamento" sheetId="1" r:id="rId1"/>
    <sheet name="Cronograma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152" i="1" l="1"/>
  <c r="H152" i="1"/>
  <c r="I152" i="1" s="1"/>
  <c r="G152" i="1"/>
  <c r="E152" i="1"/>
  <c r="K151" i="1"/>
  <c r="H151" i="1"/>
  <c r="I151" i="1" s="1"/>
  <c r="G151" i="1"/>
  <c r="E151" i="1"/>
  <c r="G139" i="1"/>
  <c r="O17" i="2"/>
  <c r="O18" i="2"/>
  <c r="O19" i="2"/>
  <c r="O20" i="2"/>
  <c r="O21" i="2"/>
  <c r="O22" i="2"/>
  <c r="O23" i="2"/>
  <c r="O24" i="2"/>
  <c r="O25" i="2"/>
  <c r="O26" i="2"/>
  <c r="O27" i="2"/>
  <c r="O28" i="2"/>
  <c r="O29" i="2"/>
  <c r="O30" i="2"/>
  <c r="O31" i="2"/>
  <c r="O16" i="2"/>
  <c r="A31" i="2"/>
  <c r="A30" i="2"/>
  <c r="A29" i="2"/>
  <c r="A28" i="2"/>
  <c r="A27" i="2"/>
  <c r="A26" i="2"/>
  <c r="A25" i="2"/>
  <c r="A24" i="2"/>
  <c r="A23" i="2"/>
  <c r="A22" i="2"/>
  <c r="A21" i="2"/>
  <c r="A20" i="2"/>
  <c r="A19" i="2"/>
  <c r="A18" i="2"/>
  <c r="A17" i="2"/>
  <c r="A16" i="2"/>
  <c r="K167" i="1"/>
  <c r="H167" i="1"/>
  <c r="I167" i="1" s="1"/>
  <c r="G167" i="1"/>
  <c r="E167" i="1"/>
  <c r="E139" i="1"/>
  <c r="E137" i="1"/>
  <c r="E134" i="1"/>
  <c r="E132" i="1"/>
  <c r="E129" i="1"/>
  <c r="E127" i="1"/>
  <c r="E168" i="1"/>
  <c r="E166" i="1"/>
  <c r="E164" i="1"/>
  <c r="E163" i="1"/>
  <c r="E160" i="1"/>
  <c r="K168" i="1"/>
  <c r="H168" i="1"/>
  <c r="I168" i="1" s="1"/>
  <c r="G168" i="1"/>
  <c r="K166" i="1"/>
  <c r="H166" i="1"/>
  <c r="I166" i="1" s="1"/>
  <c r="G166" i="1"/>
  <c r="K164" i="1"/>
  <c r="H164" i="1"/>
  <c r="I164" i="1" s="1"/>
  <c r="G164" i="1"/>
  <c r="K163" i="1"/>
  <c r="H163" i="1"/>
  <c r="I163" i="1" s="1"/>
  <c r="G163" i="1"/>
  <c r="K160" i="1"/>
  <c r="H160" i="1"/>
  <c r="I160" i="1" s="1"/>
  <c r="G160" i="1"/>
  <c r="K139" i="1"/>
  <c r="H139" i="1"/>
  <c r="I139" i="1" s="1"/>
  <c r="K137" i="1"/>
  <c r="H137" i="1"/>
  <c r="I137" i="1" s="1"/>
  <c r="G137" i="1"/>
  <c r="K134" i="1"/>
  <c r="H134" i="1"/>
  <c r="I134" i="1" s="1"/>
  <c r="G134" i="1"/>
  <c r="K132" i="1"/>
  <c r="H132" i="1"/>
  <c r="I132" i="1" s="1"/>
  <c r="G132" i="1"/>
  <c r="K129" i="1"/>
  <c r="H129" i="1"/>
  <c r="I129" i="1" s="1"/>
  <c r="G129" i="1"/>
  <c r="K127" i="1"/>
  <c r="H127" i="1"/>
  <c r="I127" i="1" s="1"/>
  <c r="G127" i="1"/>
  <c r="K123" i="1"/>
  <c r="H123" i="1"/>
  <c r="I123" i="1" s="1"/>
  <c r="G123" i="1"/>
  <c r="K121" i="1"/>
  <c r="H121" i="1"/>
  <c r="I121" i="1" s="1"/>
  <c r="G121" i="1"/>
  <c r="K120" i="1"/>
  <c r="H120" i="1"/>
  <c r="I120" i="1" s="1"/>
  <c r="G120" i="1"/>
  <c r="K119" i="1"/>
  <c r="H119" i="1"/>
  <c r="I119" i="1" s="1"/>
  <c r="G119" i="1"/>
  <c r="K116" i="1"/>
  <c r="H116" i="1"/>
  <c r="I116" i="1" s="1"/>
  <c r="G116" i="1"/>
  <c r="K117" i="1"/>
  <c r="H117" i="1"/>
  <c r="I117" i="1" s="1"/>
  <c r="G117" i="1"/>
  <c r="K115" i="1"/>
  <c r="H115" i="1"/>
  <c r="I115" i="1" s="1"/>
  <c r="G115" i="1"/>
  <c r="K114" i="1"/>
  <c r="H114" i="1"/>
  <c r="I114" i="1" s="1"/>
  <c r="G114" i="1"/>
  <c r="K113" i="1"/>
  <c r="H113" i="1"/>
  <c r="I113" i="1" s="1"/>
  <c r="G113" i="1"/>
  <c r="K112" i="1"/>
  <c r="H112" i="1"/>
  <c r="I112" i="1" s="1"/>
  <c r="G112" i="1"/>
  <c r="K85" i="1"/>
  <c r="H85" i="1"/>
  <c r="I85" i="1" s="1"/>
  <c r="G85" i="1"/>
  <c r="K84" i="1"/>
  <c r="H84" i="1"/>
  <c r="I84" i="1" s="1"/>
  <c r="G84" i="1"/>
  <c r="E123" i="1"/>
  <c r="E121" i="1"/>
  <c r="E120" i="1"/>
  <c r="E119" i="1"/>
  <c r="E117" i="1"/>
  <c r="E116" i="1"/>
  <c r="E115" i="1"/>
  <c r="E113" i="1"/>
  <c r="E114" i="1"/>
  <c r="E112" i="1"/>
  <c r="E84" i="1"/>
  <c r="E85" i="1"/>
  <c r="K69" i="1"/>
  <c r="H69" i="1"/>
  <c r="I69" i="1" s="1"/>
  <c r="G69" i="1"/>
  <c r="E54" i="1"/>
  <c r="E57" i="1"/>
  <c r="E58" i="1"/>
  <c r="K54" i="1"/>
  <c r="H54" i="1"/>
  <c r="I54" i="1" s="1"/>
  <c r="G54" i="1"/>
  <c r="K57" i="1"/>
  <c r="H57" i="1"/>
  <c r="I57" i="1" s="1"/>
  <c r="G57" i="1"/>
  <c r="K58" i="1"/>
  <c r="H58" i="1"/>
  <c r="I58" i="1" s="1"/>
  <c r="G58" i="1"/>
  <c r="E69" i="1"/>
  <c r="K62" i="1"/>
  <c r="H62" i="1"/>
  <c r="I62" i="1" s="1"/>
  <c r="G62" i="1"/>
  <c r="E62" i="1"/>
  <c r="K44" i="1"/>
  <c r="H44" i="1"/>
  <c r="I44" i="1" s="1"/>
  <c r="G44" i="1"/>
  <c r="K46" i="1"/>
  <c r="H46" i="1"/>
  <c r="I46" i="1" s="1"/>
  <c r="G46" i="1"/>
  <c r="K47" i="1"/>
  <c r="H47" i="1"/>
  <c r="I47" i="1" s="1"/>
  <c r="G47" i="1"/>
  <c r="E47" i="1"/>
  <c r="G49" i="1"/>
  <c r="G50" i="1"/>
  <c r="E44" i="1"/>
  <c r="E46" i="1"/>
  <c r="K30" i="1"/>
  <c r="H30" i="1"/>
  <c r="I30" i="1" s="1"/>
  <c r="G30" i="1"/>
  <c r="E30" i="1"/>
  <c r="J151" i="1" l="1"/>
  <c r="L151" i="1" s="1"/>
  <c r="J152" i="1"/>
  <c r="L152" i="1" s="1"/>
  <c r="J116" i="1"/>
  <c r="L116" i="1" s="1"/>
  <c r="J167" i="1"/>
  <c r="L167" i="1" s="1"/>
  <c r="J112" i="1"/>
  <c r="L112" i="1" s="1"/>
  <c r="J117" i="1"/>
  <c r="L117" i="1" s="1"/>
  <c r="J127" i="1"/>
  <c r="L127" i="1" s="1"/>
  <c r="J168" i="1"/>
  <c r="L168" i="1" s="1"/>
  <c r="J166" i="1"/>
  <c r="L166" i="1" s="1"/>
  <c r="J164" i="1"/>
  <c r="L164" i="1" s="1"/>
  <c r="J163" i="1"/>
  <c r="L163" i="1" s="1"/>
  <c r="J160" i="1"/>
  <c r="L160" i="1" s="1"/>
  <c r="M157" i="1" s="1"/>
  <c r="N30" i="2" s="1"/>
  <c r="J139" i="1"/>
  <c r="L139" i="1" s="1"/>
  <c r="J137" i="1"/>
  <c r="L137" i="1" s="1"/>
  <c r="J134" i="1"/>
  <c r="L134" i="1" s="1"/>
  <c r="J132" i="1"/>
  <c r="L132" i="1" s="1"/>
  <c r="J129" i="1"/>
  <c r="L129" i="1" s="1"/>
  <c r="J123" i="1"/>
  <c r="L123" i="1" s="1"/>
  <c r="J121" i="1"/>
  <c r="L121" i="1" s="1"/>
  <c r="J120" i="1"/>
  <c r="L120" i="1" s="1"/>
  <c r="J119" i="1"/>
  <c r="L119" i="1" s="1"/>
  <c r="J115" i="1"/>
  <c r="L115" i="1" s="1"/>
  <c r="J114" i="1"/>
  <c r="L114" i="1" s="1"/>
  <c r="J113" i="1"/>
  <c r="L113" i="1" s="1"/>
  <c r="J85" i="1"/>
  <c r="L85" i="1" s="1"/>
  <c r="J84" i="1"/>
  <c r="L84" i="1" s="1"/>
  <c r="J62" i="1"/>
  <c r="L62" i="1" s="1"/>
  <c r="J69" i="1"/>
  <c r="L69" i="1" s="1"/>
  <c r="J44" i="1"/>
  <c r="L44" i="1" s="1"/>
  <c r="J58" i="1"/>
  <c r="L58" i="1" s="1"/>
  <c r="J54" i="1"/>
  <c r="L54" i="1" s="1"/>
  <c r="M52" i="1" s="1"/>
  <c r="N19" i="2" s="1"/>
  <c r="J57" i="1"/>
  <c r="L57" i="1" s="1"/>
  <c r="J47" i="1"/>
  <c r="L47" i="1" s="1"/>
  <c r="J46" i="1"/>
  <c r="L46" i="1" s="1"/>
  <c r="J30" i="1"/>
  <c r="L30" i="1" s="1"/>
  <c r="K107" i="1"/>
  <c r="H107" i="1"/>
  <c r="I107" i="1" s="1"/>
  <c r="G107" i="1"/>
  <c r="E107" i="1"/>
  <c r="K51" i="1"/>
  <c r="H51" i="1"/>
  <c r="I51" i="1" s="1"/>
  <c r="G51" i="1"/>
  <c r="K50" i="1"/>
  <c r="H50" i="1"/>
  <c r="I50" i="1" s="1"/>
  <c r="K49" i="1"/>
  <c r="H49" i="1"/>
  <c r="I49" i="1" s="1"/>
  <c r="E50" i="1"/>
  <c r="E51" i="1"/>
  <c r="E49" i="1"/>
  <c r="M130" i="1" l="1"/>
  <c r="N25" i="2" s="1"/>
  <c r="B25" i="2" s="1"/>
  <c r="M125" i="1"/>
  <c r="N24" i="2" s="1"/>
  <c r="B24" i="2" s="1"/>
  <c r="M135" i="1"/>
  <c r="N26" i="2" s="1"/>
  <c r="M109" i="1"/>
  <c r="N23" i="2" s="1"/>
  <c r="B23" i="2" s="1"/>
  <c r="J25" i="2"/>
  <c r="L25" i="2"/>
  <c r="H25" i="2"/>
  <c r="B30" i="2"/>
  <c r="L30" i="2"/>
  <c r="H30" i="2"/>
  <c r="J30" i="2"/>
  <c r="M161" i="1"/>
  <c r="N31" i="2" s="1"/>
  <c r="J19" i="2"/>
  <c r="L19" i="2"/>
  <c r="H19" i="2"/>
  <c r="D19" i="2"/>
  <c r="B19" i="2"/>
  <c r="F19" i="2"/>
  <c r="M55" i="1"/>
  <c r="N20" i="2" s="1"/>
  <c r="J107" i="1"/>
  <c r="L107" i="1" s="1"/>
  <c r="J49" i="1"/>
  <c r="L49" i="1" s="1"/>
  <c r="J51" i="1"/>
  <c r="L51" i="1" s="1"/>
  <c r="J50" i="1"/>
  <c r="L50" i="1" s="1"/>
  <c r="G24" i="1"/>
  <c r="H24" i="1"/>
  <c r="I24" i="1" s="1"/>
  <c r="K24" i="1"/>
  <c r="G25" i="1"/>
  <c r="E24" i="1"/>
  <c r="J24" i="2" l="1"/>
  <c r="H24" i="2"/>
  <c r="L24" i="2"/>
  <c r="B20" i="2"/>
  <c r="J20" i="2"/>
  <c r="L20" i="2"/>
  <c r="H20" i="2"/>
  <c r="D20" i="2"/>
  <c r="F20" i="2"/>
  <c r="F31" i="2"/>
  <c r="D31" i="2"/>
  <c r="B31" i="2"/>
  <c r="H31" i="2"/>
  <c r="J31" i="2"/>
  <c r="L31" i="2"/>
  <c r="D23" i="2"/>
  <c r="L23" i="2"/>
  <c r="H23" i="2"/>
  <c r="F23" i="2"/>
  <c r="J23" i="2"/>
  <c r="B26" i="2"/>
  <c r="J26" i="2"/>
  <c r="L26" i="2"/>
  <c r="H26" i="2"/>
  <c r="M41" i="1"/>
  <c r="N18" i="2" s="1"/>
  <c r="J24" i="1"/>
  <c r="L24" i="1" s="1"/>
  <c r="J18" i="2" l="1"/>
  <c r="H18" i="2"/>
  <c r="D18" i="2"/>
  <c r="L18" i="2"/>
  <c r="F18" i="2"/>
  <c r="B18" i="2"/>
  <c r="F25" i="2"/>
  <c r="D25" i="2"/>
  <c r="E156" i="1"/>
  <c r="G156" i="1"/>
  <c r="H156" i="1"/>
  <c r="I156" i="1" s="1"/>
  <c r="K156" i="1"/>
  <c r="J156" i="1" l="1"/>
  <c r="L156" i="1" s="1"/>
  <c r="M153" i="1" s="1"/>
  <c r="N29" i="2" s="1"/>
  <c r="B29" i="2" l="1"/>
  <c r="H29" i="2"/>
  <c r="J29" i="2"/>
  <c r="L29" i="2"/>
  <c r="K68" i="1"/>
  <c r="K70" i="1"/>
  <c r="K71" i="1"/>
  <c r="K72" i="1"/>
  <c r="K73" i="1"/>
  <c r="K74" i="1"/>
  <c r="K75" i="1"/>
  <c r="K77" i="1"/>
  <c r="K79" i="1"/>
  <c r="K80" i="1"/>
  <c r="K81" i="1"/>
  <c r="K82" i="1"/>
  <c r="K83" i="1"/>
  <c r="K86" i="1"/>
  <c r="K87" i="1"/>
  <c r="K88" i="1"/>
  <c r="K89" i="1"/>
  <c r="K90" i="1"/>
  <c r="K91" i="1"/>
  <c r="K92" i="1"/>
  <c r="K93" i="1"/>
  <c r="K94" i="1"/>
  <c r="K95" i="1"/>
  <c r="K96" i="1"/>
  <c r="K97" i="1"/>
  <c r="K98" i="1"/>
  <c r="K99" i="1"/>
  <c r="K100" i="1"/>
  <c r="K101" i="1"/>
  <c r="K102" i="1"/>
  <c r="K103" i="1"/>
  <c r="K104" i="1"/>
  <c r="K105" i="1"/>
  <c r="K106" i="1"/>
  <c r="K108" i="1"/>
  <c r="K141" i="1"/>
  <c r="K142" i="1"/>
  <c r="K144" i="1"/>
  <c r="K145" i="1"/>
  <c r="K146" i="1"/>
  <c r="K147" i="1"/>
  <c r="K148" i="1"/>
  <c r="K154" i="1"/>
  <c r="K155" i="1"/>
  <c r="K36" i="1"/>
  <c r="K37" i="1"/>
  <c r="K38" i="1"/>
  <c r="K39" i="1"/>
  <c r="K40" i="1"/>
  <c r="K63" i="1"/>
  <c r="K64" i="1"/>
  <c r="K65" i="1"/>
  <c r="K66" i="1"/>
  <c r="K67" i="1"/>
  <c r="K20" i="1"/>
  <c r="K21" i="1"/>
  <c r="K22" i="1"/>
  <c r="K23" i="1"/>
  <c r="K25" i="1"/>
  <c r="K26" i="1"/>
  <c r="K27" i="1"/>
  <c r="K28" i="1"/>
  <c r="K31" i="1"/>
  <c r="K32" i="1"/>
  <c r="K33" i="1"/>
  <c r="K34" i="1"/>
  <c r="K19" i="1"/>
  <c r="H148" i="1"/>
  <c r="I148" i="1" s="1"/>
  <c r="H147" i="1"/>
  <c r="I147" i="1" s="1"/>
  <c r="H146" i="1"/>
  <c r="I146" i="1" s="1"/>
  <c r="H142" i="1"/>
  <c r="I142" i="1" s="1"/>
  <c r="H108" i="1"/>
  <c r="I108" i="1" s="1"/>
  <c r="H105" i="1"/>
  <c r="I105" i="1" s="1"/>
  <c r="H104" i="1"/>
  <c r="I104" i="1" s="1"/>
  <c r="H103" i="1"/>
  <c r="I103" i="1" s="1"/>
  <c r="H102" i="1"/>
  <c r="I102" i="1" s="1"/>
  <c r="H100" i="1"/>
  <c r="I100" i="1" s="1"/>
  <c r="H95" i="1"/>
  <c r="I95" i="1" s="1"/>
  <c r="H96" i="1"/>
  <c r="I96" i="1" s="1"/>
  <c r="H97" i="1"/>
  <c r="I97" i="1" s="1"/>
  <c r="H98" i="1"/>
  <c r="I98" i="1" s="1"/>
  <c r="H94" i="1"/>
  <c r="I94" i="1" s="1"/>
  <c r="H92" i="1"/>
  <c r="I92" i="1" s="1"/>
  <c r="H91" i="1"/>
  <c r="I91" i="1" s="1"/>
  <c r="H90" i="1"/>
  <c r="I90" i="1" s="1"/>
  <c r="H89" i="1"/>
  <c r="I89" i="1" s="1"/>
  <c r="H88" i="1"/>
  <c r="I88" i="1" s="1"/>
  <c r="H86" i="1"/>
  <c r="I86" i="1" s="1"/>
  <c r="H82" i="1"/>
  <c r="I82" i="1" s="1"/>
  <c r="H81" i="1"/>
  <c r="I81" i="1" s="1"/>
  <c r="H77" i="1"/>
  <c r="I77" i="1" s="1"/>
  <c r="H73" i="1"/>
  <c r="I73" i="1" s="1"/>
  <c r="H70" i="1"/>
  <c r="I70" i="1" s="1"/>
  <c r="H68" i="1"/>
  <c r="I68" i="1" s="1"/>
  <c r="H65" i="1"/>
  <c r="I65" i="1" s="1"/>
  <c r="H40" i="1"/>
  <c r="I40" i="1" s="1"/>
  <c r="H37" i="1"/>
  <c r="I37" i="1" s="1"/>
  <c r="H34" i="1"/>
  <c r="I34" i="1" s="1"/>
  <c r="H32" i="1"/>
  <c r="I32" i="1" s="1"/>
  <c r="H27" i="1"/>
  <c r="I27" i="1" s="1"/>
  <c r="H25" i="1"/>
  <c r="I25" i="1" s="1"/>
  <c r="H20" i="1"/>
  <c r="I20" i="1" s="1"/>
  <c r="H21" i="1"/>
  <c r="I21" i="1" s="1"/>
  <c r="H19" i="1"/>
  <c r="I19" i="1" s="1"/>
  <c r="G148" i="1"/>
  <c r="G147" i="1"/>
  <c r="G146" i="1"/>
  <c r="G142" i="1"/>
  <c r="G96" i="1"/>
  <c r="G97" i="1"/>
  <c r="G98" i="1"/>
  <c r="G100" i="1"/>
  <c r="G102" i="1"/>
  <c r="G103" i="1"/>
  <c r="G104" i="1"/>
  <c r="G105" i="1"/>
  <c r="G108" i="1"/>
  <c r="G95" i="1"/>
  <c r="G94" i="1"/>
  <c r="G92" i="1"/>
  <c r="G91" i="1"/>
  <c r="G90" i="1"/>
  <c r="G89" i="1"/>
  <c r="G88" i="1"/>
  <c r="G86" i="1"/>
  <c r="G82" i="1"/>
  <c r="G81" i="1"/>
  <c r="G77" i="1"/>
  <c r="G73" i="1"/>
  <c r="G70" i="1"/>
  <c r="G68" i="1"/>
  <c r="G65" i="1"/>
  <c r="G40" i="1"/>
  <c r="G37" i="1"/>
  <c r="E148" i="1"/>
  <c r="E147" i="1"/>
  <c r="E146" i="1"/>
  <c r="E142" i="1"/>
  <c r="E95" i="1"/>
  <c r="E96" i="1"/>
  <c r="E97" i="1"/>
  <c r="E98" i="1"/>
  <c r="E100" i="1"/>
  <c r="E102" i="1"/>
  <c r="E103" i="1"/>
  <c r="E104" i="1"/>
  <c r="E105" i="1"/>
  <c r="E108" i="1"/>
  <c r="E94" i="1"/>
  <c r="E92" i="1"/>
  <c r="E91" i="1"/>
  <c r="E89" i="1"/>
  <c r="E90" i="1"/>
  <c r="E88" i="1"/>
  <c r="E86" i="1"/>
  <c r="E82" i="1"/>
  <c r="E81" i="1"/>
  <c r="E77" i="1"/>
  <c r="E73" i="1"/>
  <c r="E70" i="1"/>
  <c r="E68" i="1"/>
  <c r="E65" i="1"/>
  <c r="E40" i="1"/>
  <c r="E37" i="1"/>
  <c r="G20" i="1"/>
  <c r="G21" i="1"/>
  <c r="G27" i="1"/>
  <c r="G32" i="1"/>
  <c r="G34" i="1"/>
  <c r="E20" i="1"/>
  <c r="E21" i="1"/>
  <c r="E25" i="1"/>
  <c r="E27" i="1"/>
  <c r="E32" i="1"/>
  <c r="E34" i="1"/>
  <c r="G19" i="1"/>
  <c r="E19" i="1"/>
  <c r="J68" i="1" l="1"/>
  <c r="L68" i="1" s="1"/>
  <c r="J89" i="1"/>
  <c r="L89" i="1" s="1"/>
  <c r="J70" i="1"/>
  <c r="L70" i="1" s="1"/>
  <c r="J90" i="1"/>
  <c r="L90" i="1" s="1"/>
  <c r="J100" i="1"/>
  <c r="L100" i="1" s="1"/>
  <c r="J98" i="1"/>
  <c r="L98" i="1" s="1"/>
  <c r="J25" i="1"/>
  <c r="L25" i="1" s="1"/>
  <c r="J146" i="1"/>
  <c r="L146" i="1" s="1"/>
  <c r="J27" i="1"/>
  <c r="L27" i="1" s="1"/>
  <c r="J73" i="1"/>
  <c r="L73" i="1" s="1"/>
  <c r="J102" i="1"/>
  <c r="L102" i="1" s="1"/>
  <c r="J147" i="1"/>
  <c r="L147" i="1" s="1"/>
  <c r="J32" i="1"/>
  <c r="L32" i="1" s="1"/>
  <c r="J104" i="1"/>
  <c r="L104" i="1" s="1"/>
  <c r="J37" i="1"/>
  <c r="L37" i="1" s="1"/>
  <c r="J81" i="1"/>
  <c r="L81" i="1" s="1"/>
  <c r="J94" i="1"/>
  <c r="L94" i="1" s="1"/>
  <c r="J91" i="1"/>
  <c r="L91" i="1" s="1"/>
  <c r="J40" i="1"/>
  <c r="L40" i="1" s="1"/>
  <c r="J82" i="1"/>
  <c r="L82" i="1" s="1"/>
  <c r="J95" i="1"/>
  <c r="L95" i="1" s="1"/>
  <c r="J105" i="1"/>
  <c r="L105" i="1" s="1"/>
  <c r="J21" i="1"/>
  <c r="L21" i="1" s="1"/>
  <c r="J65" i="1"/>
  <c r="L65" i="1" s="1"/>
  <c r="J86" i="1"/>
  <c r="L86" i="1" s="1"/>
  <c r="J96" i="1"/>
  <c r="L96" i="1" s="1"/>
  <c r="J108" i="1"/>
  <c r="L108" i="1" s="1"/>
  <c r="J88" i="1"/>
  <c r="L88" i="1" s="1"/>
  <c r="J97" i="1"/>
  <c r="L97" i="1" s="1"/>
  <c r="J142" i="1"/>
  <c r="L142" i="1" s="1"/>
  <c r="M140" i="1" s="1"/>
  <c r="N27" i="2" s="1"/>
  <c r="J19" i="1"/>
  <c r="L19" i="1" s="1"/>
  <c r="M16" i="1" s="1"/>
  <c r="J34" i="1"/>
  <c r="L34" i="1" s="1"/>
  <c r="J77" i="1"/>
  <c r="L77" i="1" s="1"/>
  <c r="J92" i="1"/>
  <c r="L92" i="1" s="1"/>
  <c r="J103" i="1"/>
  <c r="L103" i="1" s="1"/>
  <c r="J148" i="1"/>
  <c r="L148" i="1" s="1"/>
  <c r="J20" i="1"/>
  <c r="L20" i="1" s="1"/>
  <c r="M143" i="1" l="1"/>
  <c r="N28" i="2" s="1"/>
  <c r="J28" i="2" s="1"/>
  <c r="M59" i="1"/>
  <c r="N21" i="2" s="1"/>
  <c r="D21" i="2" s="1"/>
  <c r="M78" i="1"/>
  <c r="N22" i="2" s="1"/>
  <c r="B22" i="2" s="1"/>
  <c r="J27" i="2"/>
  <c r="B27" i="2"/>
  <c r="L27" i="2"/>
  <c r="H27" i="2"/>
  <c r="D30" i="2"/>
  <c r="F30" i="2"/>
  <c r="M35" i="1"/>
  <c r="N17" i="2" s="1"/>
  <c r="H28" i="2" l="1"/>
  <c r="B28" i="2"/>
  <c r="L28" i="2"/>
  <c r="H22" i="2"/>
  <c r="B21" i="2"/>
  <c r="H21" i="2"/>
  <c r="L22" i="2"/>
  <c r="D22" i="2"/>
  <c r="J21" i="2"/>
  <c r="F22" i="2"/>
  <c r="F21" i="2"/>
  <c r="L21" i="2"/>
  <c r="J22" i="2"/>
  <c r="J17" i="2"/>
  <c r="B17" i="2"/>
  <c r="L17" i="2"/>
  <c r="H17" i="2"/>
  <c r="D17" i="2"/>
  <c r="F17" i="2"/>
  <c r="M170" i="1"/>
  <c r="N16" i="2"/>
  <c r="D28" i="2"/>
  <c r="F28" i="2"/>
  <c r="F24" i="2"/>
  <c r="D24" i="2"/>
  <c r="F27" i="2"/>
  <c r="D27" i="2"/>
  <c r="F26" i="2"/>
  <c r="D26" i="2"/>
  <c r="F29" i="2"/>
  <c r="D29" i="2"/>
  <c r="L16" i="2" l="1"/>
  <c r="L32" i="2" s="1"/>
  <c r="J16" i="2"/>
  <c r="J32" i="2" s="1"/>
  <c r="N32" i="2"/>
  <c r="H16" i="2"/>
  <c r="H32" i="2" s="1"/>
  <c r="F16" i="2"/>
  <c r="D16" i="2"/>
  <c r="D32" i="2" s="1"/>
  <c r="B16" i="2"/>
  <c r="B32" i="2" s="1"/>
  <c r="I32" i="2" l="1"/>
  <c r="K32" i="2"/>
  <c r="M32" i="2"/>
  <c r="F32" i="2"/>
  <c r="G32" i="2" s="1"/>
  <c r="C32" i="2"/>
  <c r="B33" i="2"/>
  <c r="C33" i="2" s="1"/>
  <c r="E32" i="2"/>
  <c r="O32" i="2" l="1"/>
  <c r="D33" i="2"/>
  <c r="F33" i="2" s="1"/>
  <c r="H33" i="2" s="1"/>
  <c r="J33" i="2" s="1"/>
  <c r="L33" i="2" s="1"/>
  <c r="E33" i="2"/>
  <c r="G33" i="2" s="1"/>
  <c r="I33" i="2" s="1"/>
  <c r="K33" i="2" s="1"/>
  <c r="M33" i="2" s="1"/>
</calcChain>
</file>

<file path=xl/sharedStrings.xml><?xml version="1.0" encoding="utf-8"?>
<sst xmlns="http://schemas.openxmlformats.org/spreadsheetml/2006/main" count="299" uniqueCount="205">
  <si>
    <t>Mão-de-Obra</t>
  </si>
  <si>
    <t>Material</t>
  </si>
  <si>
    <t>BDI</t>
  </si>
  <si>
    <t>Item/Descrição</t>
  </si>
  <si>
    <t>Qtd.</t>
  </si>
  <si>
    <t>Un</t>
  </si>
  <si>
    <t>Valor</t>
  </si>
  <si>
    <t>%</t>
  </si>
  <si>
    <t xml:space="preserve"> 2. SERVIÇOS PRELIMINARES</t>
  </si>
  <si>
    <t xml:space="preserve"> 2. 5. INSTALAÇÕES DE CAINTEIRO DE OBRAS</t>
  </si>
  <si>
    <t xml:space="preserve"> 2. 5. 1. BARRACÕES</t>
  </si>
  <si>
    <t>.1  TRANSPORTE CONTAINER (ENTREGA E RETIRADA)</t>
  </si>
  <si>
    <t xml:space="preserve">UN    </t>
  </si>
  <si>
    <t xml:space="preserve">ME    </t>
  </si>
  <si>
    <t xml:space="preserve"> 2. 6. TAPUMES</t>
  </si>
  <si>
    <t>.1  SINALIZAÇÃO C/ FITA AMARELA/PRETA FIXADA EM CONE PLÁSTICOLAR</t>
  </si>
  <si>
    <t xml:space="preserve">M     </t>
  </si>
  <si>
    <t xml:space="preserve"> 2. 7. PLACA DE IDENTIFICAÇÃO DA OBRA</t>
  </si>
  <si>
    <t xml:space="preserve">M2    </t>
  </si>
  <si>
    <t xml:space="preserve"> 2. 8. DEMOLIÇÕES E REMOÇÕES</t>
  </si>
  <si>
    <t xml:space="preserve"> 2. 8.14. DEMOLIÇÃO DE CONTRAPISO</t>
  </si>
  <si>
    <t>.1  DEMOLICAO CONTRAPISO CONCRETO SIMPLES 8CM</t>
  </si>
  <si>
    <t xml:space="preserve"> 2. 8.43. REMOÇÃO DE PLACAS PRÉ MOLDADAS DE CONCRETO</t>
  </si>
  <si>
    <t>.1  REMOÇÃO DE PLACAS DE CONCRETO PRÉ-MOLDADAS</t>
  </si>
  <si>
    <t xml:space="preserve"> 3. MOVIMENTOS DE TERRA</t>
  </si>
  <si>
    <t xml:space="preserve"> 3. 1. ESCAVAÇÕES</t>
  </si>
  <si>
    <t>.1  ESCAVACAO MANUAL DE SOLO DE 1A. ATE 1,50M</t>
  </si>
  <si>
    <t xml:space="preserve">M3    </t>
  </si>
  <si>
    <t xml:space="preserve"> 3. 2. ATERROS</t>
  </si>
  <si>
    <t xml:space="preserve"> 3. 2. 1. NIVELAMENTO E COMPACTAÇÃO DO TERRENO </t>
  </si>
  <si>
    <t>.1  REATERRO / MATERIAL DA VALA-COMPACTACAO MECANICA</t>
  </si>
  <si>
    <t xml:space="preserve"> 9. COBERTURA</t>
  </si>
  <si>
    <t xml:space="preserve"> 9. 1. ESTRUTURA</t>
  </si>
  <si>
    <t xml:space="preserve">KG    </t>
  </si>
  <si>
    <t xml:space="preserve"> 9. 2. TELHAMENTO</t>
  </si>
  <si>
    <t xml:space="preserve"> 9. 2. 2. COM TELHAS METÁLICAS</t>
  </si>
  <si>
    <t xml:space="preserve"> 9. 3. CALHAS</t>
  </si>
  <si>
    <t xml:space="preserve"> 9. 3. 3. DE RINCÃO</t>
  </si>
  <si>
    <t>.1  ALGEROZ CHAPA GALVANIZADA CORTE 40-FIXO ALVENARIA</t>
  </si>
  <si>
    <t xml:space="preserve"> 9. 4. RUFOS </t>
  </si>
  <si>
    <t xml:space="preserve"> 9. 4. 2. PARA TELHAS METÁLICAS</t>
  </si>
  <si>
    <t>.1  RUFO CHAPA GALVANIZADA CORTE 50</t>
  </si>
  <si>
    <t>10. INSTALAÇÕES ELÉTRICAS</t>
  </si>
  <si>
    <t>10. 1. INSTALAÇÕES DE BAIXA TENSÃO</t>
  </si>
  <si>
    <t>10. 1. 1. LUMINÁRIAS</t>
  </si>
  <si>
    <t>.2  SUPORTE METÁLICO  CHAPA DOBRADA 1"x1/8"</t>
  </si>
  <si>
    <t>10. 1. 2. INTERRUPTORES TOMADAS E ACESSÓRIOS</t>
  </si>
  <si>
    <t>10. 1. 3. CONDUTORES</t>
  </si>
  <si>
    <t>.1  CABO MULTIPOLAR 3X2,5MM2</t>
  </si>
  <si>
    <t>.2  CABO COBRE NU - 16MM2</t>
  </si>
  <si>
    <t>.3  CABO UNIPOLAR, CL2, PVC 750V    1,5MM2</t>
  </si>
  <si>
    <t>10. 1. 4. ELETRODUTOS E ACESSÓRIOS</t>
  </si>
  <si>
    <t>.1  ABRACADEIRA P/ELETRODUTO ACO ZINC. 1/2"</t>
  </si>
  <si>
    <t>.2  CAIXA CONDULETE 20MM C/TAMPA CEGA</t>
  </si>
  <si>
    <t>.3  ELETRODUTO CORRUGADO 1"</t>
  </si>
  <si>
    <t>.4  ELETRODUTO PESADO ESMALTADO 3/4" (19MM)</t>
  </si>
  <si>
    <t>.5  BUCHA ALUMÍNIO SILÍCIO P/ELETRODUTO 3/4"</t>
  </si>
  <si>
    <t>10. 1. 5. QUADROS DE CARGA</t>
  </si>
  <si>
    <t>10. 1. 6. DISJUNTORES</t>
  </si>
  <si>
    <t>10. 1. 7. CAIXAS DE PASSAGEM</t>
  </si>
  <si>
    <t>.1  CAIXA INSPECAO 50X50X50CM ALV.15 C/TAMPA CONCRETO</t>
  </si>
  <si>
    <t>18. SERVIÇOS COMPLEMENTARES</t>
  </si>
  <si>
    <t>18. 5. LIMPEZA E ENTREGA DA OBRA</t>
  </si>
  <si>
    <t>.1  LIMPEZA E ENTREGA DA OBRA</t>
  </si>
  <si>
    <t>19. PAISAGISMO E URBANIZAÇÃO</t>
  </si>
  <si>
    <t>19. 1. PASSEIOS E CALÇADAS</t>
  </si>
  <si>
    <t>.1  PLACAS PRE MOLDADAS DE CONCRETO 45x45x2,5CM- INCL. AC-II</t>
  </si>
  <si>
    <t>.2  REJUNTE CIMENTÍCIO</t>
  </si>
  <si>
    <t>.3  CONTRAPISO CONCRETO- 8CM-200KG CI/M3 (MAGRO)</t>
  </si>
  <si>
    <t>21. GERENCIAMENTO DE OBRAS/FISCALIZAÇÃO</t>
  </si>
  <si>
    <t>21. 1. ADMINISTRAÇÃO DE OBRA</t>
  </si>
  <si>
    <t>21. 1. 1. DESPESAS COM PESSOAL</t>
  </si>
  <si>
    <t>.1  CONTRAMESTRE</t>
  </si>
  <si>
    <t xml:space="preserve">MS    </t>
  </si>
  <si>
    <t>TOTAL DO ORÇAMENTO</t>
  </si>
  <si>
    <t>Custo Unit. Total</t>
  </si>
  <si>
    <t xml:space="preserve">Custo Direto </t>
  </si>
  <si>
    <t>Sub-Total do Item</t>
  </si>
  <si>
    <t>Total do Item</t>
  </si>
  <si>
    <t>Custo Unitário</t>
  </si>
  <si>
    <t>Custo Parcial</t>
  </si>
  <si>
    <t>Planilha de Orçamento - GLOBAL</t>
  </si>
  <si>
    <r>
      <t xml:space="preserve">Endereço: </t>
    </r>
    <r>
      <rPr>
        <sz val="12"/>
        <color indexed="8"/>
        <rFont val="Arial"/>
        <family val="2"/>
      </rPr>
      <t>Rua Carlos Gilberto Weis, número 155, próximo ao Km 25 da Rodovia RS-239</t>
    </r>
  </si>
  <si>
    <r>
      <t xml:space="preserve">Cliente: </t>
    </r>
    <r>
      <rPr>
        <sz val="12"/>
        <color indexed="8"/>
        <rFont val="Arial"/>
        <family val="2"/>
      </rPr>
      <t>Instituto Federal Sul-Rio-Grandense</t>
    </r>
  </si>
  <si>
    <r>
      <t xml:space="preserve">Cidade: </t>
    </r>
    <r>
      <rPr>
        <sz val="12"/>
        <color indexed="8"/>
        <rFont val="Arial"/>
        <family val="2"/>
      </rPr>
      <t>Sapiranga - RS</t>
    </r>
  </si>
  <si>
    <t>BDI =</t>
  </si>
  <si>
    <t xml:space="preserve">.3  LOCACAO DE CONTAINER 2,30 X 6,00 M, ALT. 2,50 M, PARA ESCRITORIO, SEM DIVISORIASINTERNAS E SEM SANITARIO (NAO INCLUI MOBILIZACAO/DESMOBILIZACAO)
</t>
  </si>
  <si>
    <t>.2  LOCACAO DE CONTAINER 2,30 X 6,00 M, ALT. 2,50 M, COM SANITARIO, PARA ESCRITORIO, SEM DIVISORIAS INTERNAS (NAO INCLUI MOBILIZACAO/DESMOBILIZACAO)</t>
  </si>
  <si>
    <t>.1  LUMINÁRIA DE SOBREPOR 120CM COM LAMPADAS LED T8 2x18W</t>
  </si>
  <si>
    <t>.1  FOTOCELULA 1KW - 220V - COMPLETA</t>
  </si>
  <si>
    <t>.4  CONECTOR GRAMPO METÁLICO TIPO OLHAL, PARA HASTE DE ATERRAMENTO D E 3/4'' E CABOS DE 10 A 50 MM2 - FORNECIMENTO E INSTALAÇÃO.</t>
  </si>
  <si>
    <t>.5  HASTE DE ATERRAMENTO, DIÂMETRO 3/4", COM 3 METROS - FORNECIMENTO E INSTALAÇÃO.</t>
  </si>
  <si>
    <r>
      <t xml:space="preserve">Endereço: </t>
    </r>
    <r>
      <rPr>
        <sz val="12"/>
        <rFont val="Arial"/>
        <family val="2"/>
      </rPr>
      <t>Rua Carlos Gilberto Weis, número 155, próximo ao Km 25 da Rodovia RS-239</t>
    </r>
  </si>
  <si>
    <r>
      <t xml:space="preserve">Cidade: </t>
    </r>
    <r>
      <rPr>
        <sz val="12"/>
        <rFont val="Arial"/>
        <family val="2"/>
      </rPr>
      <t>Sapiranga - RS</t>
    </r>
  </si>
  <si>
    <t>ITEM</t>
  </si>
  <si>
    <t>30 dias</t>
  </si>
  <si>
    <t>60 dias</t>
  </si>
  <si>
    <t>90 dias</t>
  </si>
  <si>
    <t>TOTAL</t>
  </si>
  <si>
    <t>VALOR</t>
  </si>
  <si>
    <t>Total  da Etapa</t>
  </si>
  <si>
    <t>Total Acumulado</t>
  </si>
  <si>
    <t>.2  CONE DE SINALIZACAO EM PVC FLEXIVEL, H = 70 / 76 CM (NBR 15071)</t>
  </si>
  <si>
    <t>.1  PLACA DE OBRA INSTALADA (lona night n´day, em estrutura de madeira)</t>
  </si>
  <si>
    <t xml:space="preserve"> 4. FUNDAÇÕES </t>
  </si>
  <si>
    <t>.1 LIMPEZA DO TERRENO</t>
  </si>
  <si>
    <t>.2 CONCRETO P/FUNDACAO-FCK20MPA-PREPARO E LANCAMENTO</t>
  </si>
  <si>
    <t>M</t>
  </si>
  <si>
    <t>KG</t>
  </si>
  <si>
    <t xml:space="preserve"> 4. 4. BLOCOS</t>
  </si>
  <si>
    <t xml:space="preserve"> 9. 1. 2. METÁLICA</t>
  </si>
  <si>
    <t>.1  CAIXA METÁLICA QUADRO PAINEL DE COMANDO 30x30x20CM</t>
  </si>
  <si>
    <t xml:space="preserve">19.1.2 PLACAS PRE-MOLDADAS </t>
  </si>
  <si>
    <t>2.6.5 CONES DE SINALIZAÇÃO</t>
  </si>
  <si>
    <t>.1  RETIRADA DE ESQUADRIAS</t>
  </si>
  <si>
    <t>M2</t>
  </si>
  <si>
    <t>2. 8. 3. REMOÇÃO DE ESQUADRIAS DE ALUMÍNIO</t>
  </si>
  <si>
    <t xml:space="preserve"> 4. 1. ESTACAS</t>
  </si>
  <si>
    <t xml:space="preserve"> 4. 1.2. MICROESTACA</t>
  </si>
  <si>
    <t>.1 ESTACA A TRADO (BROCA) DIAMETRO 30CM EM CONCRETO ARMADO MOLDADA IN-LOCO, 20MPA</t>
  </si>
  <si>
    <t>4.3 VIGA BALDRAME</t>
  </si>
  <si>
    <t>.1 FUNDACAO RASA-BLOCO GRES 50X25X12 P/FIADA CI-AR1:6</t>
  </si>
  <si>
    <t>.2 VIGA BALDRAME CONCR.ARMADO FCK15MPA-COMPLETA</t>
  </si>
  <si>
    <t>.3 ARMADURA CA-50 MEDIA 1/4 A 3/8-6,35 A 9,53MM</t>
  </si>
  <si>
    <t>7. ALVENARIA /VEDAÇÃO/DIVISÓRIA</t>
  </si>
  <si>
    <t>7. 1. ALVENARIAS</t>
  </si>
  <si>
    <t>.1  ALVENARIA TIJ.6FUROS-DE 10CM-J15MM CI-CA-AR 1:2:8</t>
  </si>
  <si>
    <t>8. ESQUADRIAS</t>
  </si>
  <si>
    <t>8. 6. RECUPERAÇÃO E/OU REUTULIZAÇÃO DE ESQUADRIAS</t>
  </si>
  <si>
    <t>.1  MONTAGEM TELHAMENTO DE VIDRO C/ NEOPRENE</t>
  </si>
  <si>
    <t>.2  MONTAGEM ESTRUTURA DE ALUMÍNIO/METALON</t>
  </si>
  <si>
    <t>9. 1. ESTRUTURA</t>
  </si>
  <si>
    <t>.1  COBERTURA COM TELHA ACO ZINCADO(ONDUL.OU TRAPEZ.)</t>
  </si>
  <si>
    <t>M²</t>
  </si>
  <si>
    <t>.3  CUMEEIRA PARA TELHA ACO ZINCADO ONDULADA/TRAPEZOID</t>
  </si>
  <si>
    <t>.2  TELHAS TERMOACÚSTICAS TP40 - EPS30MM</t>
  </si>
  <si>
    <t>.2  RUFO ACABAMENTO CHAPA GALVANIZADA CORTE 80</t>
  </si>
  <si>
    <t>9. 1. 1. MADEIRA</t>
  </si>
  <si>
    <t>.1  INSTALAÇÃO DE PERGOLADO DE MADEIRA, EM EUCALIPTO OU PINUS TRATADO  FIXADO COM CONCRETO SOBRE SOLO.</t>
  </si>
  <si>
    <t xml:space="preserve">.1  FORNEC. E MONT. DE ESTRUTURA METÁLICA PARA ESTRUTURA PRINCIPAL DE EDIFICAÇÕES (PILARES, VIGAS E CONTRAVENTAMENTO). INCL. PINTURA
</t>
  </si>
  <si>
    <t>UN</t>
  </si>
  <si>
    <t>.2  PONTO ELETRICO INTERRUPTOR SIMPLES-INCL.CX E BAIX.</t>
  </si>
  <si>
    <t>PT</t>
  </si>
  <si>
    <t>.3 CAIXA CONDULETE 20MM C/TOMADA 3P - 20A</t>
  </si>
  <si>
    <t>.1  INSTALAÇÃO DPS MONOPOLAR</t>
  </si>
  <si>
    <t>.2  DISJUNTOR MONOPOLAR 10A</t>
  </si>
  <si>
    <t>.3  DISJUNTOR BIPOLAR TIPO DR, CORRENTE NOM. DE 25A - FORNECIMENTO E INSTALAÇÃO</t>
  </si>
  <si>
    <t>.4  DISPOSITIVO DPS CLASSE II, 1 POLO, T MAX DE 275 V, CORRENTE MAX 20KA (TIPO AC)</t>
  </si>
  <si>
    <t>.2  CX DE ATERRAMENTO EM PVC Ø 0,30M E ALT 0,35M, S FUNDO C TAMP</t>
  </si>
  <si>
    <t>12. INSTALAÇÕES HIDRÁULICAS E SANITÁRIAS</t>
  </si>
  <si>
    <t>12. 1. REDE DE ÁGUA E ABASTECIMENTO</t>
  </si>
  <si>
    <t>12. 1. 1. Tubos e conexões</t>
  </si>
  <si>
    <t>.1  TUBO PVC RIGIDO SOLDAVEL 50MM</t>
  </si>
  <si>
    <t>.2  TE 90 PVC RIGIDO SOLDAVEL 50MM</t>
  </si>
  <si>
    <t>.3  JOELHO 90 PVC RIGIDO SOLDAVEL 50MM</t>
  </si>
  <si>
    <t>.4  TUBO PVC RIGIDO SOLDAVEL 60MM</t>
  </si>
  <si>
    <t>12. 1. 2. Registros e válvulas de retenção</t>
  </si>
  <si>
    <t>.1  CHAVE BOIA AUTOMATICA P/COMANDO DE BOMBA</t>
  </si>
  <si>
    <t>.2  TORNEIRA BOIA INOX 50MM</t>
  </si>
  <si>
    <t>.3  REGISTRO GAVETA BRUTO 2"     50MM</t>
  </si>
  <si>
    <t>12. 1. 4. Reservatórios</t>
  </si>
  <si>
    <t>.1  CAIXA D´ÁGUA EM POLIÉSTER REFORÇADO COM FIBRA DE VIDRO, 10000 LITROS -</t>
  </si>
  <si>
    <t>FORN ECIMENTO E INSTALAÇÃO. AF_06/2021</t>
  </si>
  <si>
    <t>13. IMPERMEABILIZAÇÃO</t>
  </si>
  <si>
    <t>13. 1. PINTURA ASFÁLTICA</t>
  </si>
  <si>
    <t>.1  IMPERMEABILIZACAO COM HIDROASFALTO 4 DEMAOS</t>
  </si>
  <si>
    <t>13. 5. ISOLAMENTO TERMICO/ACUSTICO</t>
  </si>
  <si>
    <t>.1  ISOLAMENTO TERMICO/MANTA FIBRA VIDRO ENSACADA</t>
  </si>
  <si>
    <t>15. REVESTIMENTOS</t>
  </si>
  <si>
    <t>15. 1. DE ARGAMASSA</t>
  </si>
  <si>
    <t>.1  REBOCO ARGAMASSA FINA CA-AF 1:3+ 5%CI-7MM(EXTERNO)</t>
  </si>
  <si>
    <t>15. 2. CERÂMICA</t>
  </si>
  <si>
    <t>.1  CERAMICA PLACA 20X20 COM ARGAMASSA COLANTE-SEM EMB</t>
  </si>
  <si>
    <t>17. PINTURAS</t>
  </si>
  <si>
    <t>17. 1. SELADOR/PREPARAÇÃO</t>
  </si>
  <si>
    <t>.1  SELADOR PARA PAREDES INTERNAS/EXTERNAS 1 DEMAO</t>
  </si>
  <si>
    <t>17. 3. BASE ACRILICA</t>
  </si>
  <si>
    <t>.1  PINTURA ACRILICA SOBRE REBOCO-2 DEMAOS</t>
  </si>
  <si>
    <t>22. FORRO</t>
  </si>
  <si>
    <t>22. 1. FORROS</t>
  </si>
  <si>
    <t>22. 1. 2. De gesso acartonado</t>
  </si>
  <si>
    <t>.1  FORRO GESSO ACARTONADO - STANDARD - C/COLOCAÇÃO</t>
  </si>
  <si>
    <t>24. PISO</t>
  </si>
  <si>
    <t>24. 2. CONTRAPISO</t>
  </si>
  <si>
    <t>.1  CONTRAPISO CONCRETO ARMADO-15CM-250KG CI/M3</t>
  </si>
  <si>
    <t>.2  CONTRAPISO CONCRETO ARMADO-10CM-250KG CI/M3</t>
  </si>
  <si>
    <t>24.10. DE ALTA RESISTÊNCIA</t>
  </si>
  <si>
    <t>.5  ADAPTADOR COM FLANGE E ANEL DE VEDAÇÃO, CPVC, ROSCÁVEL, DN 54 MM  - FORNECIMENTO E INSTALAÇÃO.</t>
  </si>
  <si>
    <t>.6  ADAPTADOR COM FLANGE E ANEL DE VEDAÇÃO, PVC, SOLDÁVEL, DN 60 MM X 2" - FORNECIMENTO E INSTALAÇÃO.</t>
  </si>
  <si>
    <t>120 dias</t>
  </si>
  <si>
    <t>150 dias</t>
  </si>
  <si>
    <t>180 dias</t>
  </si>
  <si>
    <t>.3  MEIO-FIO DE CONCRETO PRE-MOLDADO (FORN.E ASSENT.)</t>
  </si>
  <si>
    <t>Obra : CSA 001/2026 – Cobertura dos passeios - Câmpus Sapiranga</t>
  </si>
  <si>
    <r>
      <rPr>
        <b/>
        <sz val="12"/>
        <rFont val="Arial"/>
        <family val="2"/>
      </rPr>
      <t>Obra:</t>
    </r>
    <r>
      <rPr>
        <sz val="12"/>
        <rFont val="Arial"/>
        <family val="2"/>
      </rPr>
      <t xml:space="preserve"> CSA 001/2026 – Cobertura dos passeios - Câmpus Sapiranga</t>
    </r>
  </si>
  <si>
    <t>19. 5. MUROS E CERCAS</t>
  </si>
  <si>
    <t>19. 5. 3. CERCAS</t>
  </si>
  <si>
    <t>.1 CERCA DE TELA 2" COM MOURAO DE CONCRETO ALT 2,3M</t>
  </si>
  <si>
    <t>.2 PORTÃO DE ABRIR 80x210CM EM AÇO E TELA</t>
  </si>
  <si>
    <t>INCLUIR LOGOTIPO DA EMPRESA</t>
  </si>
  <si>
    <t>DADOS DA EMPRESA</t>
  </si>
  <si>
    <t>Local e Data</t>
  </si>
  <si>
    <t>Nome do Profissional Responsável</t>
  </si>
  <si>
    <t>Especificação do Cargo/função</t>
  </si>
  <si>
    <t>N° do CREA ou CAU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</si>
</sst>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7" formatCode="&quot;R$&quot;\ #,##0.00;\-&quot;R$&quot;\ #,##0.00"/>
    <numFmt numFmtId="164" formatCode="_(&quot;$&quot;* #,##0.00_);_(&quot;$&quot;* \(#,##0.00\);_(&quot;$&quot;* &quot;-&quot;??_);_(@_)"/>
    <numFmt numFmtId="165" formatCode="_(* #,##0.00_);_(* \(#,##0.00\);_(* &quot;-&quot;??_);_(@_)"/>
    <numFmt numFmtId="166" formatCode="000.00"/>
    <numFmt numFmtId="167" formatCode="00.00"/>
    <numFmt numFmtId="168" formatCode="000,000.00"/>
    <numFmt numFmtId="169" formatCode="_-[$R$-416]\ * #,##0.00_-;\-[$R$-416]\ * #,##0.00_-;_-[$R$-416]\ * &quot;-&quot;??_-;_-@_-"/>
    <numFmt numFmtId="170" formatCode="&quot;R$&quot;\ #,##0.00"/>
    <numFmt numFmtId="171" formatCode="_-[$R$-416]* #,##0.00_-;\-[$R$-416]* #,##0.00_-;_-[$R$-416]* &quot;-&quot;??_-;_-@_-"/>
    <numFmt numFmtId="172" formatCode="0.0%"/>
  </numFmts>
  <fonts count="29" x14ac:knownFonts="1">
    <font>
      <sz val="10"/>
      <color indexed="8"/>
      <name val="Arial"/>
    </font>
    <font>
      <b/>
      <sz val="10"/>
      <color indexed="8"/>
      <name val="Arial"/>
    </font>
    <font>
      <sz val="14"/>
      <color indexed="8"/>
      <name val="Arial"/>
    </font>
    <font>
      <b/>
      <sz val="8"/>
      <color indexed="8"/>
      <name val="Arial"/>
    </font>
    <font>
      <b/>
      <sz val="10"/>
      <color indexed="8"/>
      <name val="Arial"/>
      <family val="2"/>
    </font>
    <font>
      <b/>
      <sz val="12"/>
      <color indexed="8"/>
      <name val="Arial"/>
      <family val="2"/>
    </font>
    <font>
      <b/>
      <sz val="11"/>
      <color indexed="8"/>
      <name val="Arial"/>
      <family val="2"/>
    </font>
    <font>
      <sz val="11"/>
      <color indexed="8"/>
      <name val="Arial"/>
      <family val="2"/>
    </font>
    <font>
      <sz val="10"/>
      <color indexed="8"/>
      <name val="Arial"/>
      <family val="2"/>
    </font>
    <font>
      <sz val="10"/>
      <name val="Arial"/>
      <family val="2"/>
    </font>
    <font>
      <b/>
      <sz val="14"/>
      <color indexed="8"/>
      <name val="Arial"/>
      <family val="2"/>
    </font>
    <font>
      <sz val="12"/>
      <color indexed="8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b/>
      <sz val="10"/>
      <name val="Arial"/>
      <family val="2"/>
    </font>
    <font>
      <b/>
      <sz val="14"/>
      <name val="Arial"/>
      <family val="2"/>
    </font>
    <font>
      <b/>
      <sz val="13"/>
      <color indexed="8"/>
      <name val="Arial"/>
      <family val="2"/>
    </font>
    <font>
      <sz val="13"/>
      <color indexed="8"/>
      <name val="Arial"/>
      <family val="2"/>
    </font>
    <font>
      <sz val="13"/>
      <name val="Arial"/>
      <family val="2"/>
    </font>
    <font>
      <b/>
      <sz val="11"/>
      <name val="Arial"/>
      <family val="2"/>
    </font>
    <font>
      <sz val="11"/>
      <color rgb="FF000000"/>
      <name val="Calibri"/>
      <charset val="1"/>
    </font>
    <font>
      <b/>
      <sz val="11"/>
      <color rgb="FF000000"/>
      <name val="Arial"/>
      <family val="2"/>
    </font>
    <font>
      <sz val="11"/>
      <color rgb="FF000000"/>
      <name val="Arial"/>
      <family val="2"/>
    </font>
    <font>
      <sz val="12"/>
      <color indexed="10"/>
      <name val="Arial"/>
      <family val="2"/>
    </font>
    <font>
      <sz val="10"/>
      <color indexed="10"/>
      <name val="Arial"/>
      <family val="2"/>
    </font>
    <font>
      <sz val="13"/>
      <color indexed="10"/>
      <name val="Arial"/>
      <family val="2"/>
    </font>
    <font>
      <b/>
      <sz val="13"/>
      <color indexed="10"/>
      <name val="Arial"/>
      <family val="2"/>
    </font>
    <font>
      <b/>
      <sz val="13"/>
      <name val="Arial"/>
      <family val="2"/>
    </font>
    <font>
      <sz val="11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9" tint="0.7999816888943144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165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2" fillId="0" borderId="0" applyNumberFormat="0" applyBorder="0">
      <alignment horizontal="center" vertical="top"/>
      <protection locked="0"/>
    </xf>
    <xf numFmtId="0" fontId="20" fillId="0" borderId="0">
      <alignment horizontal="left" vertical="top"/>
    </xf>
  </cellStyleXfs>
  <cellXfs count="160">
    <xf numFmtId="0" fontId="0" fillId="0" borderId="0" xfId="0"/>
    <xf numFmtId="165" fontId="5" fillId="2" borderId="2" xfId="1" applyFont="1" applyFill="1" applyBorder="1" applyAlignment="1" applyProtection="1">
      <alignment horizontal="left" vertical="center"/>
    </xf>
    <xf numFmtId="169" fontId="0" fillId="0" borderId="0" xfId="0" applyNumberFormat="1"/>
    <xf numFmtId="169" fontId="5" fillId="2" borderId="2" xfId="1" applyNumberFormat="1" applyFont="1" applyFill="1" applyBorder="1" applyAlignment="1" applyProtection="1">
      <alignment horizontal="left" vertical="center"/>
    </xf>
    <xf numFmtId="169" fontId="5" fillId="2" borderId="1" xfId="1" applyNumberFormat="1" applyFont="1" applyFill="1" applyBorder="1" applyAlignment="1" applyProtection="1">
      <alignment horizontal="left" vertical="center"/>
    </xf>
    <xf numFmtId="0" fontId="9" fillId="0" borderId="0" xfId="0" applyFont="1"/>
    <xf numFmtId="10" fontId="9" fillId="0" borderId="0" xfId="0" applyNumberFormat="1" applyFont="1"/>
    <xf numFmtId="0" fontId="8" fillId="0" borderId="0" xfId="0" applyFont="1"/>
    <xf numFmtId="10" fontId="8" fillId="0" borderId="0" xfId="0" applyNumberFormat="1" applyFont="1"/>
    <xf numFmtId="0" fontId="12" fillId="0" borderId="1" xfId="0" applyFont="1" applyBorder="1" applyAlignment="1">
      <alignment horizontal="left" vertical="top"/>
    </xf>
    <xf numFmtId="0" fontId="14" fillId="0" borderId="1" xfId="0" applyFont="1" applyBorder="1" applyAlignment="1">
      <alignment horizontal="center" vertical="top" wrapText="1"/>
    </xf>
    <xf numFmtId="10" fontId="14" fillId="0" borderId="1" xfId="0" applyNumberFormat="1" applyFont="1" applyBorder="1" applyAlignment="1">
      <alignment horizontal="center" vertical="top" wrapText="1"/>
    </xf>
    <xf numFmtId="0" fontId="14" fillId="0" borderId="1" xfId="0" applyFont="1" applyBorder="1" applyAlignment="1">
      <alignment vertical="center" wrapText="1"/>
    </xf>
    <xf numFmtId="169" fontId="14" fillId="0" borderId="1" xfId="2" applyNumberFormat="1" applyFont="1" applyBorder="1" applyAlignment="1">
      <alignment vertical="center" wrapText="1"/>
    </xf>
    <xf numFmtId="0" fontId="12" fillId="0" borderId="1" xfId="0" applyFont="1" applyBorder="1" applyAlignment="1">
      <alignment horizontal="center" vertical="center" wrapText="1"/>
    </xf>
    <xf numFmtId="169" fontId="12" fillId="0" borderId="1" xfId="0" applyNumberFormat="1" applyFont="1" applyBorder="1" applyAlignment="1">
      <alignment horizontal="center" vertical="center" wrapText="1"/>
    </xf>
    <xf numFmtId="10" fontId="14" fillId="0" borderId="1" xfId="2" quotePrefix="1" applyNumberFormat="1" applyFont="1" applyBorder="1" applyAlignment="1">
      <alignment horizontal="center" vertical="center" wrapText="1"/>
    </xf>
    <xf numFmtId="9" fontId="12" fillId="0" borderId="1" xfId="0" applyNumberFormat="1" applyFont="1" applyBorder="1" applyAlignment="1">
      <alignment horizontal="center" vertical="center" wrapText="1"/>
    </xf>
    <xf numFmtId="169" fontId="15" fillId="0" borderId="1" xfId="0" applyNumberFormat="1" applyFont="1" applyBorder="1" applyAlignment="1">
      <alignment horizontal="center" vertical="center" wrapText="1"/>
    </xf>
    <xf numFmtId="0" fontId="13" fillId="0" borderId="0" xfId="0" applyFont="1"/>
    <xf numFmtId="165" fontId="8" fillId="0" borderId="0" xfId="1" applyFont="1" applyAlignment="1">
      <alignment vertical="center"/>
    </xf>
    <xf numFmtId="10" fontId="14" fillId="0" borderId="1" xfId="0" applyNumberFormat="1" applyFont="1" applyBorder="1" applyAlignment="1">
      <alignment vertical="center" wrapText="1"/>
    </xf>
    <xf numFmtId="10" fontId="12" fillId="0" borderId="1" xfId="3" applyNumberFormat="1" applyFont="1" applyBorder="1" applyAlignment="1" applyProtection="1">
      <alignment horizontal="center" vertical="center" wrapText="1"/>
    </xf>
    <xf numFmtId="165" fontId="8" fillId="0" borderId="0" xfId="1" applyFont="1" applyAlignment="1" applyProtection="1">
      <alignment vertical="center"/>
    </xf>
    <xf numFmtId="165" fontId="8" fillId="0" borderId="0" xfId="1" applyFont="1" applyAlignment="1" applyProtection="1">
      <alignment horizontal="center" vertical="center"/>
    </xf>
    <xf numFmtId="165" fontId="5" fillId="0" borderId="0" xfId="1" applyFont="1" applyFill="1" applyBorder="1" applyAlignment="1" applyProtection="1">
      <alignment vertical="center"/>
    </xf>
    <xf numFmtId="165" fontId="9" fillId="0" borderId="0" xfId="1" applyFont="1" applyAlignment="1">
      <alignment vertical="center"/>
    </xf>
    <xf numFmtId="165" fontId="1" fillId="0" borderId="0" xfId="1" applyAlignment="1">
      <alignment vertical="center"/>
    </xf>
    <xf numFmtId="169" fontId="7" fillId="4" borderId="1" xfId="2" applyNumberFormat="1" applyFont="1" applyFill="1" applyBorder="1" applyAlignment="1" applyProtection="1">
      <alignment horizontal="right" vertical="top"/>
      <protection locked="0"/>
    </xf>
    <xf numFmtId="165" fontId="5" fillId="2" borderId="1" xfId="1" applyFont="1" applyFill="1" applyBorder="1" applyAlignment="1" applyProtection="1">
      <alignment horizontal="left" vertical="center"/>
    </xf>
    <xf numFmtId="169" fontId="5" fillId="2" borderId="1" xfId="2" applyNumberFormat="1" applyFont="1" applyFill="1" applyBorder="1" applyAlignment="1" applyProtection="1">
      <alignment horizontal="left" vertical="center"/>
    </xf>
    <xf numFmtId="165" fontId="6" fillId="2" borderId="1" xfId="1" applyFont="1" applyFill="1" applyBorder="1" applyAlignment="1" applyProtection="1">
      <alignment horizontal="left" vertical="center"/>
    </xf>
    <xf numFmtId="0" fontId="14" fillId="0" borderId="11" xfId="0" applyFont="1" applyBorder="1" applyAlignment="1">
      <alignment horizontal="center" vertical="center" wrapText="1"/>
    </xf>
    <xf numFmtId="0" fontId="14" fillId="0" borderId="13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top" wrapText="1"/>
    </xf>
    <xf numFmtId="0" fontId="13" fillId="0" borderId="1" xfId="0" applyFont="1" applyBorder="1" applyAlignment="1">
      <alignment horizontal="left" vertical="top"/>
    </xf>
    <xf numFmtId="0" fontId="12" fillId="0" borderId="1" xfId="0" applyFont="1" applyBorder="1" applyAlignment="1">
      <alignment horizontal="left" vertical="top"/>
    </xf>
    <xf numFmtId="0" fontId="5" fillId="0" borderId="1" xfId="0" applyFont="1" applyBorder="1" applyAlignment="1">
      <alignment horizontal="left" vertical="top"/>
    </xf>
    <xf numFmtId="0" fontId="14" fillId="0" borderId="1" xfId="0" applyFont="1" applyBorder="1" applyAlignment="1">
      <alignment horizontal="center" vertical="center" wrapText="1"/>
    </xf>
    <xf numFmtId="170" fontId="4" fillId="0" borderId="2" xfId="2" applyNumberFormat="1" applyFont="1" applyFill="1" applyBorder="1" applyAlignment="1" applyProtection="1">
      <alignment horizontal="center" vertical="center" wrapText="1"/>
    </xf>
    <xf numFmtId="170" fontId="4" fillId="0" borderId="3" xfId="2" applyNumberFormat="1" applyFont="1" applyFill="1" applyBorder="1" applyAlignment="1" applyProtection="1">
      <alignment horizontal="center" vertical="center" wrapText="1"/>
    </xf>
    <xf numFmtId="170" fontId="4" fillId="0" borderId="6" xfId="2" applyNumberFormat="1" applyFont="1" applyFill="1" applyBorder="1" applyAlignment="1" applyProtection="1">
      <alignment horizontal="center" vertical="center" wrapText="1"/>
    </xf>
    <xf numFmtId="165" fontId="5" fillId="2" borderId="4" xfId="1" applyFont="1" applyFill="1" applyBorder="1" applyAlignment="1" applyProtection="1">
      <alignment horizontal="center" vertical="center"/>
    </xf>
    <xf numFmtId="165" fontId="5" fillId="2" borderId="10" xfId="1" applyFont="1" applyFill="1" applyBorder="1" applyAlignment="1" applyProtection="1">
      <alignment horizontal="center" vertical="center"/>
    </xf>
    <xf numFmtId="165" fontId="5" fillId="2" borderId="5" xfId="1" applyFont="1" applyFill="1" applyBorder="1" applyAlignment="1" applyProtection="1">
      <alignment horizontal="center" vertical="center"/>
    </xf>
    <xf numFmtId="2" fontId="23" fillId="0" borderId="0" xfId="0" applyNumberFormat="1" applyFont="1" applyAlignment="1" applyProtection="1">
      <alignment horizontal="center" vertical="center"/>
      <protection locked="0"/>
    </xf>
    <xf numFmtId="0" fontId="24" fillId="0" borderId="0" xfId="0" applyFont="1" applyProtection="1">
      <protection locked="0"/>
    </xf>
    <xf numFmtId="2" fontId="0" fillId="0" borderId="0" xfId="0" applyNumberFormat="1" applyProtection="1">
      <protection locked="0"/>
    </xf>
    <xf numFmtId="0" fontId="0" fillId="0" borderId="0" xfId="0" applyProtection="1">
      <protection locked="0"/>
    </xf>
    <xf numFmtId="7" fontId="13" fillId="0" borderId="0" xfId="0" applyNumberFormat="1" applyFont="1" applyAlignment="1"/>
    <xf numFmtId="0" fontId="8" fillId="0" borderId="0" xfId="0" applyFont="1" applyAlignment="1" applyProtection="1">
      <alignment vertical="center"/>
      <protection locked="0"/>
    </xf>
    <xf numFmtId="0" fontId="25" fillId="0" borderId="0" xfId="0" applyFont="1" applyAlignment="1" applyProtection="1">
      <alignment horizontal="center"/>
      <protection locked="0"/>
    </xf>
    <xf numFmtId="0" fontId="25" fillId="0" borderId="0" xfId="0" applyFont="1" applyProtection="1">
      <protection locked="0"/>
    </xf>
    <xf numFmtId="0" fontId="14" fillId="0" borderId="0" xfId="0" applyFont="1" applyAlignment="1" applyProtection="1">
      <alignment horizontal="center"/>
      <protection locked="0"/>
    </xf>
    <xf numFmtId="171" fontId="0" fillId="0" borderId="0" xfId="0" applyNumberFormat="1" applyProtection="1">
      <protection locked="0"/>
    </xf>
    <xf numFmtId="4" fontId="17" fillId="0" borderId="0" xfId="1" applyNumberFormat="1" applyFont="1" applyAlignment="1" applyProtection="1">
      <alignment horizontal="left" vertical="center"/>
      <protection locked="0"/>
    </xf>
    <xf numFmtId="0" fontId="9" fillId="0" borderId="0" xfId="0" applyFont="1" applyAlignment="1" applyProtection="1">
      <alignment horizont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26" fillId="0" borderId="0" xfId="0" applyFont="1" applyAlignment="1" applyProtection="1">
      <alignment horizontal="center"/>
      <protection locked="0"/>
    </xf>
    <xf numFmtId="0" fontId="18" fillId="0" borderId="0" xfId="0" applyFont="1" applyProtection="1">
      <protection locked="0"/>
    </xf>
    <xf numFmtId="4" fontId="18" fillId="0" borderId="0" xfId="1" applyNumberFormat="1" applyFont="1" applyAlignment="1" applyProtection="1">
      <alignment horizontal="left" vertical="center"/>
      <protection locked="0"/>
    </xf>
    <xf numFmtId="0" fontId="27" fillId="0" borderId="0" xfId="0" applyFont="1" applyAlignment="1" applyProtection="1">
      <alignment horizontal="center"/>
      <protection locked="0"/>
    </xf>
    <xf numFmtId="0" fontId="18" fillId="0" borderId="0" xfId="0" applyFont="1" applyAlignment="1" applyProtection="1">
      <alignment horizontal="center"/>
      <protection locked="0"/>
    </xf>
    <xf numFmtId="0" fontId="10" fillId="0" borderId="7" xfId="0" applyFont="1" applyBorder="1" applyAlignment="1" applyProtection="1">
      <alignment horizontal="center" vertical="center" wrapText="1"/>
    </xf>
    <xf numFmtId="0" fontId="10" fillId="0" borderId="8" xfId="0" applyFont="1" applyBorder="1" applyAlignment="1" applyProtection="1">
      <alignment horizontal="center" vertical="center" wrapText="1"/>
    </xf>
    <xf numFmtId="0" fontId="10" fillId="0" borderId="9" xfId="0" applyFont="1" applyBorder="1" applyAlignment="1" applyProtection="1">
      <alignment horizontal="center" vertical="center" wrapText="1"/>
    </xf>
    <xf numFmtId="0" fontId="10" fillId="0" borderId="4" xfId="0" applyFont="1" applyBorder="1" applyAlignment="1" applyProtection="1">
      <alignment horizontal="center" vertical="center" wrapText="1"/>
    </xf>
    <xf numFmtId="0" fontId="10" fillId="0" borderId="10" xfId="0" applyFont="1" applyBorder="1" applyAlignment="1" applyProtection="1">
      <alignment horizontal="center" vertical="center" wrapText="1"/>
    </xf>
    <xf numFmtId="0" fontId="10" fillId="0" borderId="5" xfId="0" applyFont="1" applyBorder="1" applyAlignment="1" applyProtection="1">
      <alignment horizontal="center" vertical="center" wrapText="1"/>
    </xf>
    <xf numFmtId="0" fontId="5" fillId="0" borderId="11" xfId="0" applyFont="1" applyBorder="1" applyAlignment="1" applyProtection="1">
      <alignment horizontal="left" vertical="center"/>
    </xf>
    <xf numFmtId="0" fontId="5" fillId="0" borderId="12" xfId="0" applyFont="1" applyBorder="1" applyAlignment="1" applyProtection="1">
      <alignment horizontal="left" vertical="center"/>
    </xf>
    <xf numFmtId="0" fontId="5" fillId="0" borderId="13" xfId="0" applyFont="1" applyBorder="1" applyAlignment="1" applyProtection="1">
      <alignment horizontal="left" vertical="center"/>
    </xf>
    <xf numFmtId="0" fontId="5" fillId="0" borderId="1" xfId="0" applyFont="1" applyBorder="1" applyAlignment="1" applyProtection="1">
      <alignment horizontal="left" vertical="center"/>
    </xf>
    <xf numFmtId="0" fontId="5" fillId="0" borderId="2" xfId="0" applyFont="1" applyBorder="1" applyAlignment="1" applyProtection="1">
      <alignment horizontal="left" vertical="center"/>
    </xf>
    <xf numFmtId="0" fontId="12" fillId="0" borderId="11" xfId="0" applyFont="1" applyBorder="1" applyAlignment="1" applyProtection="1">
      <alignment horizontal="right" vertical="center"/>
    </xf>
    <xf numFmtId="17" fontId="13" fillId="0" borderId="11" xfId="0" applyNumberFormat="1" applyFont="1" applyBorder="1" applyAlignment="1" applyProtection="1">
      <alignment horizontal="center" vertical="center"/>
    </xf>
    <xf numFmtId="17" fontId="13" fillId="0" borderId="13" xfId="0" applyNumberFormat="1" applyFont="1" applyBorder="1" applyAlignment="1" applyProtection="1">
      <alignment horizontal="center" vertical="center"/>
    </xf>
    <xf numFmtId="0" fontId="8" fillId="0" borderId="2" xfId="0" applyFont="1" applyBorder="1" applyAlignment="1" applyProtection="1">
      <alignment horizontal="center" vertical="center"/>
    </xf>
    <xf numFmtId="0" fontId="8" fillId="0" borderId="2" xfId="0" applyFont="1" applyBorder="1" applyAlignment="1" applyProtection="1">
      <alignment horizontal="center" vertical="center" wrapText="1"/>
    </xf>
    <xf numFmtId="0" fontId="8" fillId="3" borderId="1" xfId="0" applyFont="1" applyFill="1" applyBorder="1" applyAlignment="1" applyProtection="1">
      <alignment horizontal="center" vertical="center" wrapText="1"/>
    </xf>
    <xf numFmtId="0" fontId="8" fillId="3" borderId="2" xfId="0" applyFont="1" applyFill="1" applyBorder="1" applyAlignment="1" applyProtection="1">
      <alignment horizontal="center" vertical="center" wrapText="1"/>
    </xf>
    <xf numFmtId="169" fontId="9" fillId="3" borderId="11" xfId="0" applyNumberFormat="1" applyFont="1" applyFill="1" applyBorder="1" applyAlignment="1" applyProtection="1">
      <alignment horizontal="center" vertical="center" wrapText="1"/>
    </xf>
    <xf numFmtId="169" fontId="9" fillId="3" borderId="13" xfId="0" applyNumberFormat="1" applyFont="1" applyFill="1" applyBorder="1" applyAlignment="1" applyProtection="1">
      <alignment horizontal="center" vertical="center" wrapText="1"/>
    </xf>
    <xf numFmtId="169" fontId="8" fillId="3" borderId="2" xfId="0" applyNumberFormat="1" applyFont="1" applyFill="1" applyBorder="1" applyAlignment="1" applyProtection="1">
      <alignment horizontal="center" vertical="center" wrapText="1"/>
    </xf>
    <xf numFmtId="0" fontId="8" fillId="0" borderId="3" xfId="0" applyFont="1" applyBorder="1" applyAlignment="1" applyProtection="1">
      <alignment vertical="center"/>
    </xf>
    <xf numFmtId="0" fontId="8" fillId="0" borderId="3" xfId="0" applyFont="1" applyBorder="1" applyAlignment="1" applyProtection="1">
      <alignment horizontal="center" vertical="center"/>
    </xf>
    <xf numFmtId="0" fontId="8" fillId="3" borderId="3" xfId="0" applyFont="1" applyFill="1" applyBorder="1" applyAlignment="1" applyProtection="1">
      <alignment horizontal="center" vertical="center" wrapText="1"/>
    </xf>
    <xf numFmtId="169" fontId="9" fillId="3" borderId="3" xfId="0" applyNumberFormat="1" applyFont="1" applyFill="1" applyBorder="1" applyAlignment="1" applyProtection="1">
      <alignment horizontal="center" vertical="center" wrapText="1"/>
    </xf>
    <xf numFmtId="10" fontId="9" fillId="3" borderId="3" xfId="0" applyNumberFormat="1" applyFont="1" applyFill="1" applyBorder="1" applyAlignment="1" applyProtection="1">
      <alignment horizontal="center" vertical="center" wrapText="1"/>
    </xf>
    <xf numFmtId="169" fontId="8" fillId="3" borderId="3" xfId="0" applyNumberFormat="1" applyFont="1" applyFill="1" applyBorder="1" applyAlignment="1" applyProtection="1">
      <alignment horizontal="center" vertical="center" wrapText="1"/>
    </xf>
    <xf numFmtId="0" fontId="8" fillId="0" borderId="6" xfId="0" applyFont="1" applyBorder="1" applyAlignment="1" applyProtection="1">
      <alignment vertical="center"/>
    </xf>
    <xf numFmtId="0" fontId="8" fillId="0" borderId="6" xfId="0" applyFont="1" applyBorder="1" applyAlignment="1" applyProtection="1">
      <alignment horizontal="center" vertical="center"/>
    </xf>
    <xf numFmtId="0" fontId="8" fillId="0" borderId="6" xfId="0" applyFont="1" applyBorder="1" applyAlignment="1" applyProtection="1">
      <alignment horizontal="center" vertical="center" wrapText="1"/>
    </xf>
    <xf numFmtId="0" fontId="8" fillId="3" borderId="6" xfId="0" applyFont="1" applyFill="1" applyBorder="1" applyAlignment="1" applyProtection="1">
      <alignment horizontal="center" vertical="center" wrapText="1"/>
    </xf>
    <xf numFmtId="169" fontId="9" fillId="3" borderId="6" xfId="0" applyNumberFormat="1" applyFont="1" applyFill="1" applyBorder="1" applyAlignment="1" applyProtection="1">
      <alignment horizontal="center" vertical="center" wrapText="1"/>
    </xf>
    <xf numFmtId="10" fontId="9" fillId="3" borderId="6" xfId="0" applyNumberFormat="1" applyFont="1" applyFill="1" applyBorder="1" applyAlignment="1" applyProtection="1">
      <alignment horizontal="center" vertical="center" wrapText="1"/>
    </xf>
    <xf numFmtId="169" fontId="8" fillId="3" borderId="6" xfId="0" applyNumberFormat="1" applyFont="1" applyFill="1" applyBorder="1" applyAlignment="1" applyProtection="1">
      <alignment horizontal="center" vertical="center" wrapText="1"/>
    </xf>
    <xf numFmtId="0" fontId="6" fillId="0" borderId="1" xfId="0" applyFont="1" applyBorder="1" applyAlignment="1" applyProtection="1">
      <alignment horizontal="left" vertical="top"/>
    </xf>
    <xf numFmtId="0" fontId="7" fillId="0" borderId="1" xfId="0" applyFont="1" applyBorder="1" applyProtection="1"/>
    <xf numFmtId="169" fontId="7" fillId="0" borderId="1" xfId="2" applyNumberFormat="1" applyFont="1" applyBorder="1" applyProtection="1"/>
    <xf numFmtId="169" fontId="7" fillId="0" borderId="1" xfId="0" applyNumberFormat="1" applyFont="1" applyBorder="1" applyProtection="1"/>
    <xf numFmtId="0" fontId="0" fillId="0" borderId="1" xfId="0" applyBorder="1" applyProtection="1"/>
    <xf numFmtId="0" fontId="7" fillId="0" borderId="1" xfId="0" applyFont="1" applyBorder="1" applyAlignment="1" applyProtection="1">
      <alignment horizontal="left" vertical="top"/>
    </xf>
    <xf numFmtId="2" fontId="7" fillId="0" borderId="1" xfId="0" applyNumberFormat="1" applyFont="1" applyBorder="1" applyAlignment="1" applyProtection="1">
      <alignment horizontal="right" vertical="top"/>
    </xf>
    <xf numFmtId="169" fontId="7" fillId="4" borderId="1" xfId="2" applyNumberFormat="1" applyFont="1" applyFill="1" applyBorder="1" applyAlignment="1" applyProtection="1">
      <alignment horizontal="right" vertical="top"/>
    </xf>
    <xf numFmtId="169" fontId="7" fillId="0" borderId="1" xfId="2" applyNumberFormat="1" applyFont="1" applyFill="1" applyBorder="1" applyAlignment="1" applyProtection="1">
      <alignment horizontal="right" vertical="top"/>
    </xf>
    <xf numFmtId="169" fontId="7" fillId="0" borderId="1" xfId="0" applyNumberFormat="1" applyFont="1" applyBorder="1" applyAlignment="1" applyProtection="1">
      <alignment horizontal="right" vertical="top"/>
    </xf>
    <xf numFmtId="0" fontId="19" fillId="0" borderId="1" xfId="0" applyFont="1" applyBorder="1" applyAlignment="1" applyProtection="1">
      <alignment horizontal="left" vertical="top"/>
    </xf>
    <xf numFmtId="0" fontId="7" fillId="0" borderId="1" xfId="0" applyFont="1" applyBorder="1" applyAlignment="1" applyProtection="1">
      <alignment horizontal="left" vertical="top" wrapText="1"/>
    </xf>
    <xf numFmtId="167" fontId="7" fillId="0" borderId="1" xfId="0" applyNumberFormat="1" applyFont="1" applyBorder="1" applyAlignment="1" applyProtection="1">
      <alignment horizontal="right" vertical="top"/>
    </xf>
    <xf numFmtId="166" fontId="7" fillId="0" borderId="1" xfId="0" applyNumberFormat="1" applyFont="1" applyBorder="1" applyAlignment="1" applyProtection="1">
      <alignment horizontal="right" vertical="top"/>
    </xf>
    <xf numFmtId="0" fontId="21" fillId="5" borderId="1" xfId="4" applyFont="1" applyFill="1" applyBorder="1" applyAlignment="1" applyProtection="1">
      <alignment vertical="top"/>
    </xf>
    <xf numFmtId="0" fontId="21" fillId="0" borderId="1" xfId="4" applyFont="1" applyBorder="1" applyAlignment="1" applyProtection="1">
      <alignment vertical="top"/>
    </xf>
    <xf numFmtId="0" fontId="22" fillId="0" borderId="1" xfId="4" applyFont="1" applyBorder="1" applyAlignment="1" applyProtection="1">
      <alignment vertical="top"/>
    </xf>
    <xf numFmtId="0" fontId="21" fillId="6" borderId="1" xfId="4" applyFont="1" applyFill="1" applyBorder="1" applyAlignment="1" applyProtection="1">
      <alignment vertical="top"/>
    </xf>
    <xf numFmtId="0" fontId="21" fillId="5" borderId="1" xfId="4" applyFont="1" applyFill="1" applyBorder="1" applyProtection="1">
      <alignment horizontal="left" vertical="top"/>
    </xf>
    <xf numFmtId="0" fontId="0" fillId="0" borderId="0" xfId="0" applyProtection="1"/>
    <xf numFmtId="0" fontId="3" fillId="0" borderId="0" xfId="0" applyFont="1" applyAlignment="1" applyProtection="1">
      <alignment horizontal="right" vertical="top"/>
    </xf>
    <xf numFmtId="168" fontId="3" fillId="0" borderId="0" xfId="0" applyNumberFormat="1" applyFont="1" applyAlignment="1" applyProtection="1">
      <alignment horizontal="right" vertical="top"/>
    </xf>
    <xf numFmtId="169" fontId="3" fillId="0" borderId="0" xfId="0" applyNumberFormat="1" applyFont="1" applyAlignment="1" applyProtection="1">
      <alignment horizontal="right" vertical="top"/>
    </xf>
    <xf numFmtId="169" fontId="0" fillId="0" borderId="0" xfId="0" applyNumberFormat="1" applyProtection="1"/>
    <xf numFmtId="0" fontId="6" fillId="0" borderId="2" xfId="0" applyFont="1" applyBorder="1" applyAlignment="1" applyProtection="1">
      <alignment horizontal="left" vertical="top"/>
    </xf>
    <xf numFmtId="0" fontId="7" fillId="0" borderId="2" xfId="0" applyFont="1" applyBorder="1" applyProtection="1"/>
    <xf numFmtId="169" fontId="7" fillId="0" borderId="2" xfId="2" applyNumberFormat="1" applyFont="1" applyBorder="1" applyProtection="1"/>
    <xf numFmtId="169" fontId="7" fillId="0" borderId="2" xfId="0" applyNumberFormat="1" applyFont="1" applyBorder="1" applyProtection="1"/>
    <xf numFmtId="0" fontId="0" fillId="0" borderId="2" xfId="0" applyBorder="1" applyProtection="1"/>
    <xf numFmtId="169" fontId="7" fillId="4" borderId="2" xfId="2" applyNumberFormat="1" applyFont="1" applyFill="1" applyBorder="1" applyProtection="1">
      <protection locked="0"/>
    </xf>
    <xf numFmtId="169" fontId="7" fillId="4" borderId="1" xfId="2" applyNumberFormat="1" applyFont="1" applyFill="1" applyBorder="1" applyProtection="1">
      <protection locked="0"/>
    </xf>
    <xf numFmtId="165" fontId="8" fillId="0" borderId="0" xfId="1" applyFont="1" applyAlignment="1" applyProtection="1">
      <alignment vertical="center"/>
      <protection locked="0"/>
    </xf>
    <xf numFmtId="165" fontId="8" fillId="0" borderId="0" xfId="1" applyFont="1" applyAlignment="1" applyProtection="1">
      <alignment horizontal="center" vertical="center"/>
      <protection locked="0"/>
    </xf>
    <xf numFmtId="165" fontId="17" fillId="0" borderId="0" xfId="1" applyFont="1" applyAlignment="1" applyProtection="1">
      <alignment vertical="center"/>
      <protection locked="0"/>
    </xf>
    <xf numFmtId="165" fontId="18" fillId="0" borderId="0" xfId="1" applyFont="1" applyAlignment="1" applyProtection="1">
      <alignment vertical="center"/>
      <protection locked="0"/>
    </xf>
    <xf numFmtId="165" fontId="1" fillId="0" borderId="0" xfId="1" applyAlignment="1" applyProtection="1">
      <alignment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165" fontId="17" fillId="0" borderId="0" xfId="1" applyFont="1" applyFill="1" applyAlignment="1" applyProtection="1">
      <alignment vertical="center"/>
      <protection locked="0"/>
    </xf>
    <xf numFmtId="165" fontId="16" fillId="0" borderId="0" xfId="1" applyFont="1" applyFill="1" applyAlignment="1" applyProtection="1">
      <alignment vertical="center"/>
      <protection locked="0"/>
    </xf>
    <xf numFmtId="0" fontId="8" fillId="0" borderId="0" xfId="0" applyFont="1" applyAlignment="1" applyProtection="1">
      <alignment horizontal="center" vertical="center"/>
      <protection locked="0"/>
    </xf>
    <xf numFmtId="165" fontId="8" fillId="0" borderId="0" xfId="1" applyFont="1" applyFill="1" applyAlignment="1" applyProtection="1">
      <alignment vertical="center"/>
      <protection locked="0"/>
    </xf>
    <xf numFmtId="0" fontId="9" fillId="0" borderId="0" xfId="0" applyFont="1" applyAlignment="1" applyProtection="1">
      <alignment vertical="center"/>
      <protection locked="0"/>
    </xf>
    <xf numFmtId="10" fontId="9" fillId="0" borderId="0" xfId="0" applyNumberFormat="1" applyFont="1" applyAlignment="1" applyProtection="1">
      <alignment vertical="center"/>
      <protection locked="0"/>
    </xf>
    <xf numFmtId="170" fontId="4" fillId="0" borderId="0" xfId="2" applyNumberFormat="1" applyFont="1" applyFill="1" applyAlignment="1" applyProtection="1">
      <alignment vertical="center"/>
      <protection locked="0"/>
    </xf>
    <xf numFmtId="169" fontId="0" fillId="0" borderId="0" xfId="0" applyNumberFormat="1" applyProtection="1">
      <protection locked="0"/>
    </xf>
    <xf numFmtId="170" fontId="1" fillId="0" borderId="0" xfId="2" applyNumberFormat="1" applyAlignment="1" applyProtection="1">
      <alignment vertical="center"/>
      <protection locked="0"/>
    </xf>
    <xf numFmtId="0" fontId="9" fillId="0" borderId="0" xfId="0" applyFont="1" applyProtection="1">
      <protection locked="0"/>
    </xf>
    <xf numFmtId="10" fontId="9" fillId="0" borderId="0" xfId="0" applyNumberFormat="1" applyFont="1" applyProtection="1">
      <protection locked="0"/>
    </xf>
    <xf numFmtId="0" fontId="8" fillId="0" borderId="0" xfId="0" applyFont="1" applyProtection="1">
      <protection locked="0"/>
    </xf>
    <xf numFmtId="10" fontId="8" fillId="0" borderId="0" xfId="0" applyNumberFormat="1" applyFont="1" applyProtection="1">
      <protection locked="0"/>
    </xf>
    <xf numFmtId="7" fontId="13" fillId="0" borderId="0" xfId="0" applyNumberFormat="1" applyFont="1" applyAlignment="1" applyProtection="1">
      <protection locked="0"/>
    </xf>
    <xf numFmtId="0" fontId="13" fillId="0" borderId="0" xfId="0" applyFont="1" applyAlignment="1" applyProtection="1">
      <alignment horizontal="center"/>
      <protection locked="0"/>
    </xf>
    <xf numFmtId="0" fontId="13" fillId="0" borderId="0" xfId="0" applyFont="1" applyProtection="1">
      <protection locked="0"/>
    </xf>
    <xf numFmtId="172" fontId="14" fillId="7" borderId="1" xfId="0" applyNumberFormat="1" applyFont="1" applyFill="1" applyBorder="1" applyAlignment="1" applyProtection="1">
      <alignment vertical="center" wrapText="1"/>
      <protection locked="0"/>
    </xf>
    <xf numFmtId="10" fontId="12" fillId="7" borderId="11" xfId="0" applyNumberFormat="1" applyFont="1" applyFill="1" applyBorder="1" applyAlignment="1" applyProtection="1">
      <alignment horizontal="right" vertical="center"/>
      <protection locked="0"/>
    </xf>
    <xf numFmtId="169" fontId="28" fillId="0" borderId="2" xfId="0" applyNumberFormat="1" applyFont="1" applyBorder="1" applyProtection="1"/>
    <xf numFmtId="0" fontId="28" fillId="0" borderId="2" xfId="0" applyFont="1" applyBorder="1" applyProtection="1"/>
    <xf numFmtId="169" fontId="28" fillId="0" borderId="1" xfId="0" applyNumberFormat="1" applyFont="1" applyBorder="1" applyProtection="1"/>
    <xf numFmtId="0" fontId="28" fillId="0" borderId="1" xfId="0" applyFont="1" applyBorder="1" applyProtection="1"/>
    <xf numFmtId="169" fontId="28" fillId="0" borderId="1" xfId="0" applyNumberFormat="1" applyFont="1" applyBorder="1" applyAlignment="1" applyProtection="1">
      <alignment horizontal="right" vertical="top"/>
    </xf>
    <xf numFmtId="10" fontId="28" fillId="0" borderId="1" xfId="0" applyNumberFormat="1" applyFont="1" applyBorder="1" applyAlignment="1" applyProtection="1">
      <alignment horizontal="right" vertical="top"/>
    </xf>
    <xf numFmtId="169" fontId="12" fillId="2" borderId="1" xfId="1" applyNumberFormat="1" applyFont="1" applyFill="1" applyBorder="1" applyAlignment="1" applyProtection="1">
      <alignment horizontal="left" vertical="center"/>
    </xf>
    <xf numFmtId="165" fontId="12" fillId="2" borderId="1" xfId="1" applyFont="1" applyFill="1" applyBorder="1" applyAlignment="1" applyProtection="1">
      <alignment horizontal="left" vertical="center"/>
    </xf>
  </cellXfs>
  <cellStyles count="5">
    <cellStyle name="Moeda" xfId="2" builtinId="4"/>
    <cellStyle name="Normal" xfId="0" builtinId="0"/>
    <cellStyle name="Normal 2" xfId="4" xr:uid="{70B37EA4-F040-4F14-9268-1F05A6EEB7E4}"/>
    <cellStyle name="Porcentagem" xfId="3" builtinId="5"/>
    <cellStyle name="Vírgula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o Office 2013 -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21D405-F94B-48F7-9E30-C49A05E36384}">
  <sheetPr>
    <pageSetUpPr fitToPage="1"/>
  </sheetPr>
  <dimension ref="A1:M185"/>
  <sheetViews>
    <sheetView tabSelected="1" topLeftCell="A120" zoomScale="70" zoomScaleNormal="70" workbookViewId="0">
      <selection activeCell="F23" sqref="F23"/>
    </sheetView>
  </sheetViews>
  <sheetFormatPr defaultRowHeight="13.2" x14ac:dyDescent="0.25"/>
  <cols>
    <col min="1" max="1" width="133.109375" customWidth="1"/>
    <col min="2" max="2" width="9.88671875" customWidth="1"/>
    <col min="3" max="3" width="6.33203125" customWidth="1"/>
    <col min="4" max="4" width="14.6640625" customWidth="1"/>
    <col min="5" max="5" width="17.88671875" customWidth="1"/>
    <col min="6" max="6" width="14.6640625" customWidth="1"/>
    <col min="7" max="7" width="17.6640625" customWidth="1"/>
    <col min="8" max="8" width="14.6640625" customWidth="1"/>
    <col min="9" max="9" width="17.44140625" customWidth="1"/>
    <col min="10" max="10" width="12.44140625" style="2" customWidth="1"/>
    <col min="11" max="11" width="10.5546875" customWidth="1"/>
    <col min="12" max="12" width="18.6640625" style="2" customWidth="1"/>
    <col min="13" max="13" width="18" bestFit="1" customWidth="1"/>
  </cols>
  <sheetData>
    <row r="1" spans="1:13" x14ac:dyDescent="0.25">
      <c r="A1" s="45" t="s">
        <v>199</v>
      </c>
      <c r="B1" s="45"/>
      <c r="C1" s="45"/>
      <c r="D1" s="45"/>
      <c r="E1" s="50"/>
      <c r="F1" s="50"/>
      <c r="G1" s="50"/>
      <c r="H1" s="50"/>
      <c r="I1" s="50"/>
      <c r="J1" s="138"/>
      <c r="K1" s="139"/>
      <c r="L1" s="50"/>
      <c r="M1" s="142"/>
    </row>
    <row r="2" spans="1:13" x14ac:dyDescent="0.25">
      <c r="A2" s="45"/>
      <c r="B2" s="45"/>
      <c r="C2" s="45"/>
      <c r="D2" s="45"/>
      <c r="E2" s="50"/>
      <c r="F2" s="50"/>
      <c r="G2" s="50"/>
      <c r="H2" s="50"/>
      <c r="I2" s="50"/>
      <c r="J2" s="138"/>
      <c r="K2" s="139"/>
      <c r="L2" s="50"/>
      <c r="M2" s="142"/>
    </row>
    <row r="3" spans="1:13" x14ac:dyDescent="0.25">
      <c r="A3" s="45"/>
      <c r="B3" s="45"/>
      <c r="C3" s="45"/>
      <c r="D3" s="45"/>
      <c r="E3" s="50"/>
      <c r="F3" s="50"/>
      <c r="G3" s="50"/>
      <c r="H3" s="50"/>
      <c r="I3" s="50"/>
      <c r="J3" s="138"/>
      <c r="K3" s="139"/>
      <c r="L3" s="50"/>
      <c r="M3" s="142"/>
    </row>
    <row r="4" spans="1:13" x14ac:dyDescent="0.25">
      <c r="A4" s="45"/>
      <c r="B4" s="45"/>
      <c r="C4" s="45"/>
      <c r="D4" s="45"/>
      <c r="E4" s="50"/>
      <c r="F4" s="50"/>
      <c r="G4" s="50"/>
      <c r="H4" s="50"/>
      <c r="I4" s="50"/>
      <c r="J4" s="138"/>
      <c r="K4" s="139"/>
      <c r="L4" s="50"/>
      <c r="M4" s="142"/>
    </row>
    <row r="5" spans="1:13" x14ac:dyDescent="0.25">
      <c r="A5" s="45"/>
      <c r="B5" s="45"/>
      <c r="C5" s="45"/>
      <c r="D5" s="45"/>
      <c r="E5" s="50"/>
      <c r="F5" s="50"/>
      <c r="G5" s="50"/>
      <c r="H5" s="50"/>
      <c r="I5" s="50"/>
      <c r="J5" s="138"/>
      <c r="K5" s="139"/>
      <c r="L5" s="50"/>
      <c r="M5" s="142"/>
    </row>
    <row r="6" spans="1:13" x14ac:dyDescent="0.25">
      <c r="A6" s="46" t="s">
        <v>200</v>
      </c>
      <c r="B6" s="47"/>
      <c r="C6" s="48"/>
      <c r="D6" s="48"/>
      <c r="E6" s="50"/>
      <c r="F6" s="50"/>
      <c r="G6" s="50"/>
      <c r="H6" s="50"/>
      <c r="I6" s="50"/>
      <c r="J6" s="138"/>
      <c r="K6" s="139"/>
      <c r="L6" s="50"/>
      <c r="M6" s="142"/>
    </row>
    <row r="7" spans="1:13" x14ac:dyDescent="0.25">
      <c r="A7" s="46" t="s">
        <v>200</v>
      </c>
      <c r="B7" s="47"/>
      <c r="C7" s="48"/>
      <c r="D7" s="48"/>
      <c r="E7" s="50"/>
      <c r="F7" s="50"/>
      <c r="G7" s="50"/>
      <c r="H7" s="50"/>
      <c r="I7" s="50"/>
      <c r="J7" s="138"/>
      <c r="K7" s="139"/>
      <c r="L7" s="50"/>
      <c r="M7" s="142"/>
    </row>
    <row r="8" spans="1:13" x14ac:dyDescent="0.25">
      <c r="A8" s="46" t="s">
        <v>200</v>
      </c>
      <c r="B8" s="47"/>
      <c r="C8" s="48"/>
      <c r="D8" s="48"/>
      <c r="E8" s="50"/>
      <c r="F8" s="50"/>
      <c r="G8" s="50"/>
      <c r="H8" s="50"/>
      <c r="I8" s="50"/>
      <c r="J8" s="138"/>
      <c r="K8" s="139"/>
      <c r="L8" s="50"/>
      <c r="M8" s="142"/>
    </row>
    <row r="9" spans="1:13" x14ac:dyDescent="0.25">
      <c r="A9" s="63" t="s">
        <v>81</v>
      </c>
      <c r="B9" s="64"/>
      <c r="C9" s="64"/>
      <c r="D9" s="64"/>
      <c r="E9" s="64"/>
      <c r="F9" s="64"/>
      <c r="G9" s="64"/>
      <c r="H9" s="64"/>
      <c r="I9" s="64"/>
      <c r="J9" s="64"/>
      <c r="K9" s="64"/>
      <c r="L9" s="64"/>
      <c r="M9" s="65"/>
    </row>
    <row r="10" spans="1:13" x14ac:dyDescent="0.25">
      <c r="A10" s="66"/>
      <c r="B10" s="67"/>
      <c r="C10" s="67"/>
      <c r="D10" s="67"/>
      <c r="E10" s="67"/>
      <c r="F10" s="67"/>
      <c r="G10" s="67"/>
      <c r="H10" s="67"/>
      <c r="I10" s="67"/>
      <c r="J10" s="67"/>
      <c r="K10" s="67"/>
      <c r="L10" s="67"/>
      <c r="M10" s="68"/>
    </row>
    <row r="11" spans="1:13" ht="15.6" x14ac:dyDescent="0.25">
      <c r="A11" s="69" t="s">
        <v>193</v>
      </c>
      <c r="B11" s="70"/>
      <c r="C11" s="70"/>
      <c r="D11" s="70"/>
      <c r="E11" s="71"/>
      <c r="F11" s="72" t="s">
        <v>82</v>
      </c>
      <c r="G11" s="72"/>
      <c r="H11" s="72"/>
      <c r="I11" s="72"/>
      <c r="J11" s="73"/>
      <c r="K11" s="73"/>
      <c r="L11" s="72"/>
      <c r="M11" s="72"/>
    </row>
    <row r="12" spans="1:13" ht="12.75" customHeight="1" x14ac:dyDescent="0.25">
      <c r="A12" s="69" t="s">
        <v>83</v>
      </c>
      <c r="B12" s="70"/>
      <c r="C12" s="70"/>
      <c r="D12" s="70"/>
      <c r="E12" s="71"/>
      <c r="F12" s="69" t="s">
        <v>84</v>
      </c>
      <c r="G12" s="70"/>
      <c r="H12" s="70"/>
      <c r="I12" s="71"/>
      <c r="J12" s="74" t="s">
        <v>85</v>
      </c>
      <c r="K12" s="151">
        <v>0</v>
      </c>
      <c r="L12" s="75">
        <v>45609</v>
      </c>
      <c r="M12" s="76"/>
    </row>
    <row r="13" spans="1:13" ht="12.75" customHeight="1" x14ac:dyDescent="0.25">
      <c r="A13" s="77" t="s">
        <v>3</v>
      </c>
      <c r="B13" s="77" t="s">
        <v>4</v>
      </c>
      <c r="C13" s="77" t="s">
        <v>5</v>
      </c>
      <c r="D13" s="78" t="s">
        <v>0</v>
      </c>
      <c r="E13" s="78"/>
      <c r="F13" s="79" t="s">
        <v>1</v>
      </c>
      <c r="G13" s="79"/>
      <c r="H13" s="80" t="s">
        <v>75</v>
      </c>
      <c r="I13" s="80" t="s">
        <v>76</v>
      </c>
      <c r="J13" s="81" t="s">
        <v>2</v>
      </c>
      <c r="K13" s="82"/>
      <c r="L13" s="83" t="s">
        <v>77</v>
      </c>
      <c r="M13" s="39" t="s">
        <v>78</v>
      </c>
    </row>
    <row r="14" spans="1:13" x14ac:dyDescent="0.25">
      <c r="A14" s="84"/>
      <c r="B14" s="85"/>
      <c r="C14" s="85"/>
      <c r="D14" s="78" t="s">
        <v>79</v>
      </c>
      <c r="E14" s="80" t="s">
        <v>80</v>
      </c>
      <c r="F14" s="80" t="s">
        <v>79</v>
      </c>
      <c r="G14" s="80" t="s">
        <v>80</v>
      </c>
      <c r="H14" s="86"/>
      <c r="I14" s="86"/>
      <c r="J14" s="87" t="s">
        <v>6</v>
      </c>
      <c r="K14" s="88" t="s">
        <v>7</v>
      </c>
      <c r="L14" s="89"/>
      <c r="M14" s="40"/>
    </row>
    <row r="15" spans="1:13" ht="12.75" customHeight="1" x14ac:dyDescent="0.25">
      <c r="A15" s="90"/>
      <c r="B15" s="91"/>
      <c r="C15" s="91"/>
      <c r="D15" s="92"/>
      <c r="E15" s="93"/>
      <c r="F15" s="93"/>
      <c r="G15" s="93"/>
      <c r="H15" s="93"/>
      <c r="I15" s="93"/>
      <c r="J15" s="94"/>
      <c r="K15" s="95"/>
      <c r="L15" s="96"/>
      <c r="M15" s="41"/>
    </row>
    <row r="16" spans="1:13" ht="12.75" customHeight="1" x14ac:dyDescent="0.25">
      <c r="A16" s="1" t="s">
        <v>8</v>
      </c>
      <c r="B16" s="1"/>
      <c r="C16" s="1"/>
      <c r="D16" s="1"/>
      <c r="E16" s="1"/>
      <c r="F16" s="1"/>
      <c r="G16" s="1"/>
      <c r="H16" s="1"/>
      <c r="I16" s="1"/>
      <c r="J16" s="3"/>
      <c r="K16" s="1"/>
      <c r="L16" s="3"/>
      <c r="M16" s="4">
        <f>SUM(L17:L34)</f>
        <v>0</v>
      </c>
    </row>
    <row r="17" spans="1:13" ht="13.8" x14ac:dyDescent="0.25">
      <c r="A17" s="121" t="s">
        <v>9</v>
      </c>
      <c r="B17" s="122"/>
      <c r="C17" s="98"/>
      <c r="D17" s="127"/>
      <c r="E17" s="123"/>
      <c r="F17" s="126"/>
      <c r="G17" s="123"/>
      <c r="H17" s="124"/>
      <c r="I17" s="124"/>
      <c r="J17" s="152"/>
      <c r="K17" s="153"/>
      <c r="L17" s="124"/>
      <c r="M17" s="125"/>
    </row>
    <row r="18" spans="1:13" ht="13.8" x14ac:dyDescent="0.25">
      <c r="A18" s="97" t="s">
        <v>10</v>
      </c>
      <c r="B18" s="98"/>
      <c r="C18" s="98"/>
      <c r="D18" s="127"/>
      <c r="E18" s="99"/>
      <c r="F18" s="127"/>
      <c r="G18" s="99"/>
      <c r="H18" s="100"/>
      <c r="I18" s="100"/>
      <c r="J18" s="154"/>
      <c r="K18" s="155"/>
      <c r="L18" s="100"/>
      <c r="M18" s="101"/>
    </row>
    <row r="19" spans="1:13" ht="13.8" x14ac:dyDescent="0.25">
      <c r="A19" s="102" t="s">
        <v>11</v>
      </c>
      <c r="B19" s="103">
        <v>2</v>
      </c>
      <c r="C19" s="102" t="s">
        <v>12</v>
      </c>
      <c r="D19" s="28"/>
      <c r="E19" s="105">
        <f>D19*B19</f>
        <v>0</v>
      </c>
      <c r="F19" s="28"/>
      <c r="G19" s="105">
        <f>F19*B19</f>
        <v>0</v>
      </c>
      <c r="H19" s="106">
        <f>D19+F19</f>
        <v>0</v>
      </c>
      <c r="I19" s="106">
        <f>H19*B19</f>
        <v>0</v>
      </c>
      <c r="J19" s="156">
        <f>K19*I19</f>
        <v>0</v>
      </c>
      <c r="K19" s="157">
        <f>$K$12</f>
        <v>0</v>
      </c>
      <c r="L19" s="106">
        <f>J19+I19</f>
        <v>0</v>
      </c>
      <c r="M19" s="101"/>
    </row>
    <row r="20" spans="1:13" ht="13.8" x14ac:dyDescent="0.25">
      <c r="A20" s="102" t="s">
        <v>87</v>
      </c>
      <c r="B20" s="103">
        <v>6</v>
      </c>
      <c r="C20" s="102" t="s">
        <v>13</v>
      </c>
      <c r="D20" s="28"/>
      <c r="E20" s="105">
        <f t="shared" ref="E20:E34" si="0">D20*B20</f>
        <v>0</v>
      </c>
      <c r="F20" s="28"/>
      <c r="G20" s="105">
        <f t="shared" ref="G20:G34" si="1">F20*B20</f>
        <v>0</v>
      </c>
      <c r="H20" s="106">
        <f t="shared" ref="H20:H21" si="2">D20+F20</f>
        <v>0</v>
      </c>
      <c r="I20" s="106">
        <f t="shared" ref="I20:I21" si="3">H20*B20</f>
        <v>0</v>
      </c>
      <c r="J20" s="156">
        <f t="shared" ref="J20:J21" si="4">K20*I20</f>
        <v>0</v>
      </c>
      <c r="K20" s="157">
        <f t="shared" ref="K20:K108" si="5">$K$12</f>
        <v>0</v>
      </c>
      <c r="L20" s="106">
        <f t="shared" ref="L20:L21" si="6">J20+I20</f>
        <v>0</v>
      </c>
      <c r="M20" s="101"/>
    </row>
    <row r="21" spans="1:13" ht="13.8" x14ac:dyDescent="0.25">
      <c r="A21" s="102" t="s">
        <v>86</v>
      </c>
      <c r="B21" s="103">
        <v>6</v>
      </c>
      <c r="C21" s="102" t="s">
        <v>13</v>
      </c>
      <c r="D21" s="127"/>
      <c r="E21" s="105">
        <f t="shared" si="0"/>
        <v>0</v>
      </c>
      <c r="F21" s="28"/>
      <c r="G21" s="105">
        <f t="shared" si="1"/>
        <v>0</v>
      </c>
      <c r="H21" s="106">
        <f t="shared" si="2"/>
        <v>0</v>
      </c>
      <c r="I21" s="106">
        <f t="shared" si="3"/>
        <v>0</v>
      </c>
      <c r="J21" s="156">
        <f t="shared" si="4"/>
        <v>0</v>
      </c>
      <c r="K21" s="157">
        <f t="shared" si="5"/>
        <v>0</v>
      </c>
      <c r="L21" s="106">
        <f t="shared" si="6"/>
        <v>0</v>
      </c>
      <c r="M21" s="101"/>
    </row>
    <row r="22" spans="1:13" ht="13.8" x14ac:dyDescent="0.25">
      <c r="A22" s="97" t="s">
        <v>14</v>
      </c>
      <c r="B22" s="103"/>
      <c r="C22" s="102"/>
      <c r="D22" s="127"/>
      <c r="E22" s="105"/>
      <c r="F22" s="28"/>
      <c r="G22" s="105"/>
      <c r="H22" s="100"/>
      <c r="I22" s="100"/>
      <c r="J22" s="154"/>
      <c r="K22" s="157">
        <f t="shared" si="5"/>
        <v>0</v>
      </c>
      <c r="L22" s="100"/>
      <c r="M22" s="101"/>
    </row>
    <row r="23" spans="1:13" ht="13.8" x14ac:dyDescent="0.25">
      <c r="A23" s="107" t="s">
        <v>113</v>
      </c>
      <c r="B23" s="103"/>
      <c r="C23" s="102"/>
      <c r="D23" s="28"/>
      <c r="E23" s="105"/>
      <c r="F23" s="28"/>
      <c r="G23" s="105"/>
      <c r="H23" s="100"/>
      <c r="I23" s="100"/>
      <c r="J23" s="154"/>
      <c r="K23" s="157">
        <f t="shared" si="5"/>
        <v>0</v>
      </c>
      <c r="L23" s="100"/>
      <c r="M23" s="101"/>
    </row>
    <row r="24" spans="1:13" ht="13.8" x14ac:dyDescent="0.25">
      <c r="A24" s="102" t="s">
        <v>15</v>
      </c>
      <c r="B24" s="103">
        <v>40</v>
      </c>
      <c r="C24" s="102" t="s">
        <v>16</v>
      </c>
      <c r="D24" s="28"/>
      <c r="E24" s="105">
        <f t="shared" si="0"/>
        <v>0</v>
      </c>
      <c r="F24" s="28"/>
      <c r="G24" s="105">
        <f>F24*B24</f>
        <v>0</v>
      </c>
      <c r="H24" s="106">
        <f t="shared" ref="H24" si="7">D24+F24</f>
        <v>0</v>
      </c>
      <c r="I24" s="106">
        <f t="shared" ref="I24" si="8">H24*B24</f>
        <v>0</v>
      </c>
      <c r="J24" s="156">
        <f t="shared" ref="J24" si="9">K24*I24</f>
        <v>0</v>
      </c>
      <c r="K24" s="157">
        <f t="shared" si="5"/>
        <v>0</v>
      </c>
      <c r="L24" s="106">
        <f t="shared" ref="L24" si="10">J24+I24</f>
        <v>0</v>
      </c>
      <c r="M24" s="101"/>
    </row>
    <row r="25" spans="1:13" ht="13.8" x14ac:dyDescent="0.25">
      <c r="A25" s="102" t="s">
        <v>102</v>
      </c>
      <c r="B25" s="103">
        <v>6</v>
      </c>
      <c r="C25" s="102" t="s">
        <v>12</v>
      </c>
      <c r="D25" s="127"/>
      <c r="E25" s="105">
        <f t="shared" si="0"/>
        <v>0</v>
      </c>
      <c r="F25" s="28"/>
      <c r="G25" s="105">
        <f>F25*B25</f>
        <v>0</v>
      </c>
      <c r="H25" s="106">
        <f t="shared" ref="H25" si="11">D25+F25</f>
        <v>0</v>
      </c>
      <c r="I25" s="106">
        <f t="shared" ref="I25" si="12">H25*B25</f>
        <v>0</v>
      </c>
      <c r="J25" s="156">
        <f t="shared" ref="J25" si="13">K25*I25</f>
        <v>0</v>
      </c>
      <c r="K25" s="157">
        <f t="shared" si="5"/>
        <v>0</v>
      </c>
      <c r="L25" s="106">
        <f t="shared" ref="L25" si="14">J25+I25</f>
        <v>0</v>
      </c>
      <c r="M25" s="101"/>
    </row>
    <row r="26" spans="1:13" ht="13.8" x14ac:dyDescent="0.25">
      <c r="A26" s="97" t="s">
        <v>17</v>
      </c>
      <c r="B26" s="103"/>
      <c r="C26" s="102"/>
      <c r="D26" s="127"/>
      <c r="E26" s="105"/>
      <c r="F26" s="28"/>
      <c r="G26" s="105"/>
      <c r="H26" s="100"/>
      <c r="I26" s="100"/>
      <c r="J26" s="154"/>
      <c r="K26" s="157">
        <f t="shared" si="5"/>
        <v>0</v>
      </c>
      <c r="L26" s="100"/>
      <c r="M26" s="101"/>
    </row>
    <row r="27" spans="1:13" ht="13.8" x14ac:dyDescent="0.25">
      <c r="A27" s="102" t="s">
        <v>103</v>
      </c>
      <c r="B27" s="103">
        <v>2.0299999999999998</v>
      </c>
      <c r="C27" s="102" t="s">
        <v>18</v>
      </c>
      <c r="D27" s="28"/>
      <c r="E27" s="105">
        <f t="shared" si="0"/>
        <v>0</v>
      </c>
      <c r="F27" s="28"/>
      <c r="G27" s="105">
        <f t="shared" si="1"/>
        <v>0</v>
      </c>
      <c r="H27" s="106">
        <f t="shared" ref="H27" si="15">D27+F27</f>
        <v>0</v>
      </c>
      <c r="I27" s="106">
        <f t="shared" ref="I27" si="16">H27*B27</f>
        <v>0</v>
      </c>
      <c r="J27" s="156">
        <f t="shared" ref="J27" si="17">K27*I27</f>
        <v>0</v>
      </c>
      <c r="K27" s="157">
        <f t="shared" si="5"/>
        <v>0</v>
      </c>
      <c r="L27" s="106">
        <f t="shared" ref="L27" si="18">J27+I27</f>
        <v>0</v>
      </c>
      <c r="M27" s="101"/>
    </row>
    <row r="28" spans="1:13" ht="13.8" x14ac:dyDescent="0.25">
      <c r="A28" s="97" t="s">
        <v>19</v>
      </c>
      <c r="B28" s="103"/>
      <c r="C28" s="102"/>
      <c r="D28" s="28"/>
      <c r="E28" s="105"/>
      <c r="F28" s="28"/>
      <c r="G28" s="105"/>
      <c r="H28" s="100"/>
      <c r="I28" s="100"/>
      <c r="J28" s="154"/>
      <c r="K28" s="157">
        <f t="shared" si="5"/>
        <v>0</v>
      </c>
      <c r="L28" s="100"/>
      <c r="M28" s="101"/>
    </row>
    <row r="29" spans="1:13" ht="13.8" x14ac:dyDescent="0.25">
      <c r="A29" s="97" t="s">
        <v>116</v>
      </c>
      <c r="B29" s="103"/>
      <c r="C29" s="102"/>
      <c r="D29" s="127"/>
      <c r="E29" s="105"/>
      <c r="F29" s="28"/>
      <c r="G29" s="105"/>
      <c r="H29" s="100"/>
      <c r="I29" s="100"/>
      <c r="J29" s="154"/>
      <c r="K29" s="157"/>
      <c r="L29" s="100"/>
      <c r="M29" s="101"/>
    </row>
    <row r="30" spans="1:13" ht="13.8" x14ac:dyDescent="0.25">
      <c r="A30" s="102" t="s">
        <v>114</v>
      </c>
      <c r="B30" s="103">
        <v>39.6</v>
      </c>
      <c r="C30" s="102" t="s">
        <v>115</v>
      </c>
      <c r="D30" s="127"/>
      <c r="E30" s="105">
        <f t="shared" si="0"/>
        <v>0</v>
      </c>
      <c r="F30" s="28"/>
      <c r="G30" s="105">
        <f t="shared" ref="G30" si="19">F30*B30</f>
        <v>0</v>
      </c>
      <c r="H30" s="106">
        <f t="shared" ref="H30" si="20">D30+F30</f>
        <v>0</v>
      </c>
      <c r="I30" s="106">
        <f t="shared" ref="I30" si="21">H30*B30</f>
        <v>0</v>
      </c>
      <c r="J30" s="156">
        <f t="shared" ref="J30" si="22">K30*I30</f>
        <v>0</v>
      </c>
      <c r="K30" s="157">
        <f t="shared" si="5"/>
        <v>0</v>
      </c>
      <c r="L30" s="106">
        <f t="shared" ref="L30" si="23">J30+I30</f>
        <v>0</v>
      </c>
      <c r="M30" s="101"/>
    </row>
    <row r="31" spans="1:13" ht="13.8" x14ac:dyDescent="0.25">
      <c r="A31" s="97" t="s">
        <v>20</v>
      </c>
      <c r="B31" s="103"/>
      <c r="C31" s="102"/>
      <c r="D31" s="28"/>
      <c r="E31" s="105"/>
      <c r="F31" s="28"/>
      <c r="G31" s="105"/>
      <c r="H31" s="100"/>
      <c r="I31" s="100"/>
      <c r="J31" s="154"/>
      <c r="K31" s="157">
        <f t="shared" si="5"/>
        <v>0</v>
      </c>
      <c r="L31" s="100"/>
      <c r="M31" s="101"/>
    </row>
    <row r="32" spans="1:13" ht="13.8" x14ac:dyDescent="0.25">
      <c r="A32" s="102" t="s">
        <v>21</v>
      </c>
      <c r="B32" s="103">
        <v>15</v>
      </c>
      <c r="C32" s="102" t="s">
        <v>18</v>
      </c>
      <c r="D32" s="28"/>
      <c r="E32" s="105">
        <f t="shared" si="0"/>
        <v>0</v>
      </c>
      <c r="F32" s="28"/>
      <c r="G32" s="105">
        <f t="shared" si="1"/>
        <v>0</v>
      </c>
      <c r="H32" s="106">
        <f t="shared" ref="H32" si="24">D32+F32</f>
        <v>0</v>
      </c>
      <c r="I32" s="106">
        <f t="shared" ref="I32" si="25">H32*B32</f>
        <v>0</v>
      </c>
      <c r="J32" s="156">
        <f t="shared" ref="J32" si="26">K32*I32</f>
        <v>0</v>
      </c>
      <c r="K32" s="157">
        <f t="shared" si="5"/>
        <v>0</v>
      </c>
      <c r="L32" s="106">
        <f t="shared" ref="L32" si="27">J32+I32</f>
        <v>0</v>
      </c>
      <c r="M32" s="101"/>
    </row>
    <row r="33" spans="1:13" ht="13.8" x14ac:dyDescent="0.25">
      <c r="A33" s="97" t="s">
        <v>22</v>
      </c>
      <c r="B33" s="103"/>
      <c r="C33" s="102"/>
      <c r="D33" s="127"/>
      <c r="E33" s="105"/>
      <c r="F33" s="28"/>
      <c r="G33" s="105"/>
      <c r="H33" s="100"/>
      <c r="I33" s="100"/>
      <c r="J33" s="154"/>
      <c r="K33" s="157">
        <f t="shared" si="5"/>
        <v>0</v>
      </c>
      <c r="L33" s="100"/>
      <c r="M33" s="101"/>
    </row>
    <row r="34" spans="1:13" ht="13.8" x14ac:dyDescent="0.25">
      <c r="A34" s="102" t="s">
        <v>23</v>
      </c>
      <c r="B34" s="103">
        <v>10</v>
      </c>
      <c r="C34" s="102" t="s">
        <v>18</v>
      </c>
      <c r="D34" s="127"/>
      <c r="E34" s="105">
        <f t="shared" si="0"/>
        <v>0</v>
      </c>
      <c r="F34" s="28"/>
      <c r="G34" s="105">
        <f t="shared" si="1"/>
        <v>0</v>
      </c>
      <c r="H34" s="106">
        <f t="shared" ref="H34" si="28">D34+F34</f>
        <v>0</v>
      </c>
      <c r="I34" s="106">
        <f t="shared" ref="I34" si="29">H34*B34</f>
        <v>0</v>
      </c>
      <c r="J34" s="156">
        <f t="shared" ref="J34" si="30">K34*I34</f>
        <v>0</v>
      </c>
      <c r="K34" s="157">
        <f t="shared" si="5"/>
        <v>0</v>
      </c>
      <c r="L34" s="106">
        <f t="shared" ref="L34" si="31">J34+I34</f>
        <v>0</v>
      </c>
      <c r="M34" s="101"/>
    </row>
    <row r="35" spans="1:13" ht="15.6" x14ac:dyDescent="0.25">
      <c r="A35" s="29" t="s">
        <v>24</v>
      </c>
      <c r="B35" s="29"/>
      <c r="C35" s="29"/>
      <c r="D35" s="30"/>
      <c r="E35" s="30"/>
      <c r="F35" s="30"/>
      <c r="G35" s="30"/>
      <c r="H35" s="4"/>
      <c r="I35" s="4"/>
      <c r="J35" s="158"/>
      <c r="K35" s="159"/>
      <c r="L35" s="4"/>
      <c r="M35" s="4">
        <f>SUM(L36:L40)</f>
        <v>0</v>
      </c>
    </row>
    <row r="36" spans="1:13" ht="13.8" x14ac:dyDescent="0.25">
      <c r="A36" s="97" t="s">
        <v>25</v>
      </c>
      <c r="B36" s="98"/>
      <c r="C36" s="98"/>
      <c r="D36" s="127"/>
      <c r="E36" s="99"/>
      <c r="F36" s="127"/>
      <c r="G36" s="99"/>
      <c r="H36" s="100"/>
      <c r="I36" s="100"/>
      <c r="J36" s="154"/>
      <c r="K36" s="157">
        <f t="shared" si="5"/>
        <v>0</v>
      </c>
      <c r="L36" s="100"/>
      <c r="M36" s="101"/>
    </row>
    <row r="37" spans="1:13" ht="13.8" x14ac:dyDescent="0.25">
      <c r="A37" s="102" t="s">
        <v>26</v>
      </c>
      <c r="B37" s="103">
        <v>12</v>
      </c>
      <c r="C37" s="102" t="s">
        <v>27</v>
      </c>
      <c r="D37" s="28"/>
      <c r="E37" s="105">
        <f>D37*B37</f>
        <v>0</v>
      </c>
      <c r="F37" s="127"/>
      <c r="G37" s="105">
        <f t="shared" ref="G37" si="32">F37*B37</f>
        <v>0</v>
      </c>
      <c r="H37" s="106">
        <f t="shared" ref="H37" si="33">D37+F37</f>
        <v>0</v>
      </c>
      <c r="I37" s="106">
        <f t="shared" ref="I37" si="34">H37*B37</f>
        <v>0</v>
      </c>
      <c r="J37" s="156">
        <f t="shared" ref="J37" si="35">K37*I37</f>
        <v>0</v>
      </c>
      <c r="K37" s="157">
        <f t="shared" si="5"/>
        <v>0</v>
      </c>
      <c r="L37" s="106">
        <f t="shared" ref="L37" si="36">J37+I37</f>
        <v>0</v>
      </c>
      <c r="M37" s="101"/>
    </row>
    <row r="38" spans="1:13" ht="13.8" x14ac:dyDescent="0.25">
      <c r="A38" s="97" t="s">
        <v>28</v>
      </c>
      <c r="B38" s="98"/>
      <c r="C38" s="98"/>
      <c r="D38" s="28"/>
      <c r="E38" s="99"/>
      <c r="F38" s="28"/>
      <c r="G38" s="99"/>
      <c r="H38" s="100"/>
      <c r="I38" s="100"/>
      <c r="J38" s="154"/>
      <c r="K38" s="157">
        <f t="shared" si="5"/>
        <v>0</v>
      </c>
      <c r="L38" s="100"/>
      <c r="M38" s="101"/>
    </row>
    <row r="39" spans="1:13" ht="13.8" x14ac:dyDescent="0.25">
      <c r="A39" s="97" t="s">
        <v>29</v>
      </c>
      <c r="B39" s="98"/>
      <c r="C39" s="98"/>
      <c r="D39" s="127"/>
      <c r="E39" s="99"/>
      <c r="F39" s="28"/>
      <c r="G39" s="99"/>
      <c r="H39" s="100"/>
      <c r="I39" s="100"/>
      <c r="J39" s="154"/>
      <c r="K39" s="157">
        <f t="shared" si="5"/>
        <v>0</v>
      </c>
      <c r="L39" s="100"/>
      <c r="M39" s="101"/>
    </row>
    <row r="40" spans="1:13" ht="13.8" x14ac:dyDescent="0.25">
      <c r="A40" s="102" t="s">
        <v>30</v>
      </c>
      <c r="B40" s="103">
        <v>12</v>
      </c>
      <c r="C40" s="102" t="s">
        <v>27</v>
      </c>
      <c r="D40" s="127"/>
      <c r="E40" s="105">
        <f>D40*B40</f>
        <v>0</v>
      </c>
      <c r="F40" s="127"/>
      <c r="G40" s="105">
        <f t="shared" ref="G40" si="37">F40*B40</f>
        <v>0</v>
      </c>
      <c r="H40" s="106">
        <f t="shared" ref="H40" si="38">D40+F40</f>
        <v>0</v>
      </c>
      <c r="I40" s="106">
        <f t="shared" ref="I40" si="39">H40*B40</f>
        <v>0</v>
      </c>
      <c r="J40" s="156">
        <f t="shared" ref="J40" si="40">K40*I40</f>
        <v>0</v>
      </c>
      <c r="K40" s="157">
        <f t="shared" si="5"/>
        <v>0</v>
      </c>
      <c r="L40" s="106">
        <f t="shared" ref="L40" si="41">J40+I40</f>
        <v>0</v>
      </c>
      <c r="M40" s="101"/>
    </row>
    <row r="41" spans="1:13" ht="15.6" x14ac:dyDescent="0.25">
      <c r="A41" s="29" t="s">
        <v>104</v>
      </c>
      <c r="B41" s="29"/>
      <c r="C41" s="29"/>
      <c r="D41" s="30"/>
      <c r="E41" s="30"/>
      <c r="F41" s="30"/>
      <c r="G41" s="30"/>
      <c r="H41" s="4"/>
      <c r="I41" s="4"/>
      <c r="J41" s="158"/>
      <c r="K41" s="159"/>
      <c r="L41" s="4"/>
      <c r="M41" s="4">
        <f>SUM(L42:L51)</f>
        <v>0</v>
      </c>
    </row>
    <row r="42" spans="1:13" ht="13.8" x14ac:dyDescent="0.25">
      <c r="A42" s="97" t="s">
        <v>117</v>
      </c>
      <c r="B42" s="103"/>
      <c r="C42" s="102"/>
      <c r="D42" s="28"/>
      <c r="E42" s="105"/>
      <c r="F42" s="28"/>
      <c r="G42" s="105"/>
      <c r="H42" s="106"/>
      <c r="I42" s="106"/>
      <c r="J42" s="156"/>
      <c r="K42" s="157"/>
      <c r="L42" s="106"/>
      <c r="M42" s="101"/>
    </row>
    <row r="43" spans="1:13" ht="13.8" x14ac:dyDescent="0.25">
      <c r="A43" s="97" t="s">
        <v>118</v>
      </c>
      <c r="B43" s="103"/>
      <c r="C43" s="102"/>
      <c r="D43" s="28"/>
      <c r="E43" s="105"/>
      <c r="F43" s="28"/>
      <c r="G43" s="105"/>
      <c r="H43" s="106"/>
      <c r="I43" s="106"/>
      <c r="J43" s="156"/>
      <c r="K43" s="157"/>
      <c r="L43" s="106"/>
      <c r="M43" s="101"/>
    </row>
    <row r="44" spans="1:13" ht="13.8" x14ac:dyDescent="0.25">
      <c r="A44" s="102" t="s">
        <v>119</v>
      </c>
      <c r="B44" s="103">
        <v>30</v>
      </c>
      <c r="C44" s="102" t="s">
        <v>107</v>
      </c>
      <c r="D44" s="28"/>
      <c r="E44" s="105">
        <f t="shared" ref="E44:E47" si="42">D44*B44</f>
        <v>0</v>
      </c>
      <c r="F44" s="28"/>
      <c r="G44" s="105">
        <f t="shared" ref="G44" si="43">F44*B44</f>
        <v>0</v>
      </c>
      <c r="H44" s="106">
        <f t="shared" ref="H44" si="44">D44+F44</f>
        <v>0</v>
      </c>
      <c r="I44" s="106">
        <f t="shared" ref="I44" si="45">H44*B44</f>
        <v>0</v>
      </c>
      <c r="J44" s="156">
        <f t="shared" ref="J44" si="46">K44*I44</f>
        <v>0</v>
      </c>
      <c r="K44" s="157">
        <f t="shared" si="5"/>
        <v>0</v>
      </c>
      <c r="L44" s="106">
        <f t="shared" ref="L44" si="47">J44+I44</f>
        <v>0</v>
      </c>
      <c r="M44" s="101"/>
    </row>
    <row r="45" spans="1:13" ht="13.8" x14ac:dyDescent="0.25">
      <c r="A45" s="97" t="s">
        <v>120</v>
      </c>
      <c r="B45" s="103"/>
      <c r="C45" s="102"/>
      <c r="D45" s="28"/>
      <c r="E45" s="105"/>
      <c r="F45" s="28"/>
      <c r="G45" s="105"/>
      <c r="H45" s="106"/>
      <c r="I45" s="106"/>
      <c r="J45" s="156"/>
      <c r="K45" s="157"/>
      <c r="L45" s="106"/>
      <c r="M45" s="101"/>
    </row>
    <row r="46" spans="1:13" ht="13.8" x14ac:dyDescent="0.25">
      <c r="A46" s="102" t="s">
        <v>121</v>
      </c>
      <c r="B46" s="103">
        <v>39</v>
      </c>
      <c r="C46" s="102" t="s">
        <v>107</v>
      </c>
      <c r="D46" s="28"/>
      <c r="E46" s="105">
        <f t="shared" si="42"/>
        <v>0</v>
      </c>
      <c r="F46" s="28"/>
      <c r="G46" s="105">
        <f t="shared" ref="G46" si="48">F46*B46</f>
        <v>0</v>
      </c>
      <c r="H46" s="106">
        <f t="shared" ref="H46" si="49">D46+F46</f>
        <v>0</v>
      </c>
      <c r="I46" s="106">
        <f t="shared" ref="I46" si="50">H46*B46</f>
        <v>0</v>
      </c>
      <c r="J46" s="156">
        <f t="shared" ref="J46" si="51">K46*I46</f>
        <v>0</v>
      </c>
      <c r="K46" s="157">
        <f t="shared" si="5"/>
        <v>0</v>
      </c>
      <c r="L46" s="106">
        <f t="shared" ref="L46" si="52">J46+I46</f>
        <v>0</v>
      </c>
      <c r="M46" s="101"/>
    </row>
    <row r="47" spans="1:13" ht="13.8" x14ac:dyDescent="0.25">
      <c r="A47" s="102" t="s">
        <v>122</v>
      </c>
      <c r="B47" s="103">
        <v>2.33</v>
      </c>
      <c r="C47" s="102" t="s">
        <v>27</v>
      </c>
      <c r="D47" s="28"/>
      <c r="E47" s="105">
        <f t="shared" si="42"/>
        <v>0</v>
      </c>
      <c r="F47" s="28"/>
      <c r="G47" s="105">
        <f t="shared" ref="G47" si="53">F47*B47</f>
        <v>0</v>
      </c>
      <c r="H47" s="106">
        <f t="shared" ref="H47" si="54">D47+F47</f>
        <v>0</v>
      </c>
      <c r="I47" s="106">
        <f t="shared" ref="I47" si="55">H47*B47</f>
        <v>0</v>
      </c>
      <c r="J47" s="156">
        <f t="shared" ref="J47" si="56">K47*I47</f>
        <v>0</v>
      </c>
      <c r="K47" s="157">
        <f t="shared" si="5"/>
        <v>0</v>
      </c>
      <c r="L47" s="106">
        <f t="shared" ref="L47" si="57">J47+I47</f>
        <v>0</v>
      </c>
      <c r="M47" s="101"/>
    </row>
    <row r="48" spans="1:13" ht="13.8" x14ac:dyDescent="0.25">
      <c r="A48" s="97" t="s">
        <v>109</v>
      </c>
      <c r="B48" s="103"/>
      <c r="C48" s="102"/>
      <c r="D48" s="28"/>
      <c r="E48" s="105"/>
      <c r="F48" s="28"/>
      <c r="G48" s="105"/>
      <c r="H48" s="106"/>
      <c r="I48" s="106"/>
      <c r="J48" s="156"/>
      <c r="K48" s="157"/>
      <c r="L48" s="106"/>
      <c r="M48" s="101"/>
    </row>
    <row r="49" spans="1:13" ht="13.8" x14ac:dyDescent="0.25">
      <c r="A49" s="102" t="s">
        <v>105</v>
      </c>
      <c r="B49" s="103">
        <v>117</v>
      </c>
      <c r="C49" s="102" t="s">
        <v>18</v>
      </c>
      <c r="D49" s="28"/>
      <c r="E49" s="105">
        <f>D49*B49</f>
        <v>0</v>
      </c>
      <c r="F49" s="28"/>
      <c r="G49" s="105">
        <f t="shared" ref="G49:G51" si="58">F49*B49</f>
        <v>0</v>
      </c>
      <c r="H49" s="106">
        <f t="shared" ref="H49:H51" si="59">D49+F49</f>
        <v>0</v>
      </c>
      <c r="I49" s="106">
        <f t="shared" ref="I49:I51" si="60">H49*B49</f>
        <v>0</v>
      </c>
      <c r="J49" s="156">
        <f t="shared" ref="J49:J51" si="61">K49*I49</f>
        <v>0</v>
      </c>
      <c r="K49" s="157">
        <f t="shared" si="5"/>
        <v>0</v>
      </c>
      <c r="L49" s="106">
        <f t="shared" ref="L49:L51" si="62">J49+I49</f>
        <v>0</v>
      </c>
      <c r="M49" s="101"/>
    </row>
    <row r="50" spans="1:13" ht="13.8" x14ac:dyDescent="0.25">
      <c r="A50" s="102" t="s">
        <v>106</v>
      </c>
      <c r="B50" s="103">
        <v>6.28</v>
      </c>
      <c r="C50" s="102" t="s">
        <v>27</v>
      </c>
      <c r="D50" s="28"/>
      <c r="E50" s="105">
        <f t="shared" ref="E50:E51" si="63">D50*B50</f>
        <v>0</v>
      </c>
      <c r="F50" s="28"/>
      <c r="G50" s="105">
        <f t="shared" si="58"/>
        <v>0</v>
      </c>
      <c r="H50" s="106">
        <f t="shared" si="59"/>
        <v>0</v>
      </c>
      <c r="I50" s="106">
        <f t="shared" si="60"/>
        <v>0</v>
      </c>
      <c r="J50" s="156">
        <f t="shared" si="61"/>
        <v>0</v>
      </c>
      <c r="K50" s="157">
        <f t="shared" si="5"/>
        <v>0</v>
      </c>
      <c r="L50" s="106">
        <f t="shared" si="62"/>
        <v>0</v>
      </c>
      <c r="M50" s="101"/>
    </row>
    <row r="51" spans="1:13" ht="13.8" x14ac:dyDescent="0.25">
      <c r="A51" s="102" t="s">
        <v>123</v>
      </c>
      <c r="B51" s="103">
        <v>60</v>
      </c>
      <c r="C51" s="102" t="s">
        <v>108</v>
      </c>
      <c r="D51" s="28"/>
      <c r="E51" s="105">
        <f t="shared" si="63"/>
        <v>0</v>
      </c>
      <c r="F51" s="28"/>
      <c r="G51" s="105">
        <f t="shared" si="58"/>
        <v>0</v>
      </c>
      <c r="H51" s="106">
        <f t="shared" si="59"/>
        <v>0</v>
      </c>
      <c r="I51" s="106">
        <f t="shared" si="60"/>
        <v>0</v>
      </c>
      <c r="J51" s="156">
        <f t="shared" si="61"/>
        <v>0</v>
      </c>
      <c r="K51" s="157">
        <f t="shared" si="5"/>
        <v>0</v>
      </c>
      <c r="L51" s="106">
        <f t="shared" si="62"/>
        <v>0</v>
      </c>
      <c r="M51" s="101"/>
    </row>
    <row r="52" spans="1:13" ht="15.6" x14ac:dyDescent="0.25">
      <c r="A52" s="29" t="s">
        <v>124</v>
      </c>
      <c r="B52" s="29"/>
      <c r="C52" s="29"/>
      <c r="D52" s="29"/>
      <c r="E52" s="29"/>
      <c r="F52" s="29"/>
      <c r="G52" s="29"/>
      <c r="H52" s="29"/>
      <c r="I52" s="29"/>
      <c r="J52" s="159"/>
      <c r="K52" s="159"/>
      <c r="L52" s="29"/>
      <c r="M52" s="4">
        <f>SUM(L53:L54)</f>
        <v>0</v>
      </c>
    </row>
    <row r="53" spans="1:13" ht="13.8" x14ac:dyDescent="0.25">
      <c r="A53" s="97" t="s">
        <v>125</v>
      </c>
      <c r="B53" s="97"/>
      <c r="C53" s="97"/>
      <c r="D53" s="28"/>
      <c r="E53" s="97"/>
      <c r="F53" s="28"/>
      <c r="G53" s="97"/>
      <c r="H53" s="97"/>
      <c r="I53" s="97"/>
      <c r="J53" s="107"/>
      <c r="K53" s="107"/>
      <c r="L53" s="97"/>
      <c r="M53" s="97"/>
    </row>
    <row r="54" spans="1:13" ht="13.8" x14ac:dyDescent="0.25">
      <c r="A54" s="102" t="s">
        <v>126</v>
      </c>
      <c r="B54" s="103">
        <v>31.21</v>
      </c>
      <c r="C54" s="102" t="s">
        <v>115</v>
      </c>
      <c r="D54" s="127"/>
      <c r="E54" s="105">
        <f>D54*B54</f>
        <v>0</v>
      </c>
      <c r="F54" s="28"/>
      <c r="G54" s="105">
        <f>F54*B54</f>
        <v>0</v>
      </c>
      <c r="H54" s="106">
        <f t="shared" ref="H54" si="64">D54+F54</f>
        <v>0</v>
      </c>
      <c r="I54" s="106">
        <f t="shared" ref="I54" si="65">H54*B54</f>
        <v>0</v>
      </c>
      <c r="J54" s="156">
        <f t="shared" ref="J54" si="66">K54*I54</f>
        <v>0</v>
      </c>
      <c r="K54" s="157">
        <f t="shared" si="5"/>
        <v>0</v>
      </c>
      <c r="L54" s="106">
        <f t="shared" ref="L54" si="67">J54+I54</f>
        <v>0</v>
      </c>
      <c r="M54" s="101"/>
    </row>
    <row r="55" spans="1:13" ht="15.6" x14ac:dyDescent="0.25">
      <c r="A55" s="29" t="s">
        <v>127</v>
      </c>
      <c r="B55" s="29"/>
      <c r="C55" s="29"/>
      <c r="D55" s="29"/>
      <c r="E55" s="29"/>
      <c r="F55" s="29"/>
      <c r="G55" s="29"/>
      <c r="H55" s="29"/>
      <c r="I55" s="29"/>
      <c r="J55" s="159"/>
      <c r="K55" s="159"/>
      <c r="L55" s="29"/>
      <c r="M55" s="4">
        <f>SUM(L56:L58)</f>
        <v>0</v>
      </c>
    </row>
    <row r="56" spans="1:13" ht="13.8" x14ac:dyDescent="0.25">
      <c r="A56" s="97" t="s">
        <v>128</v>
      </c>
      <c r="B56" s="97"/>
      <c r="C56" s="97"/>
      <c r="D56" s="104"/>
      <c r="E56" s="97"/>
      <c r="F56" s="28"/>
      <c r="G56" s="97"/>
      <c r="H56" s="97"/>
      <c r="I56" s="97"/>
      <c r="J56" s="107"/>
      <c r="K56" s="107"/>
      <c r="L56" s="97"/>
      <c r="M56" s="97"/>
    </row>
    <row r="57" spans="1:13" ht="13.8" x14ac:dyDescent="0.25">
      <c r="A57" s="102" t="s">
        <v>129</v>
      </c>
      <c r="B57" s="103">
        <v>35.700000000000003</v>
      </c>
      <c r="C57" s="102" t="s">
        <v>115</v>
      </c>
      <c r="D57" s="127"/>
      <c r="E57" s="105">
        <f>D57*B57</f>
        <v>0</v>
      </c>
      <c r="F57" s="127"/>
      <c r="G57" s="105">
        <f>F57*B57</f>
        <v>0</v>
      </c>
      <c r="H57" s="106">
        <f t="shared" ref="H57" si="68">D57+F57</f>
        <v>0</v>
      </c>
      <c r="I57" s="106">
        <f t="shared" ref="I57" si="69">H57*B57</f>
        <v>0</v>
      </c>
      <c r="J57" s="156">
        <f t="shared" ref="J57" si="70">K57*I57</f>
        <v>0</v>
      </c>
      <c r="K57" s="157">
        <f t="shared" si="5"/>
        <v>0</v>
      </c>
      <c r="L57" s="106">
        <f t="shared" ref="L57" si="71">J57+I57</f>
        <v>0</v>
      </c>
      <c r="M57" s="101"/>
    </row>
    <row r="58" spans="1:13" ht="13.8" x14ac:dyDescent="0.25">
      <c r="A58" s="102" t="s">
        <v>130</v>
      </c>
      <c r="B58" s="103">
        <v>35.700000000000003</v>
      </c>
      <c r="C58" s="102" t="s">
        <v>115</v>
      </c>
      <c r="D58" s="127"/>
      <c r="E58" s="105">
        <f>D58*B58</f>
        <v>0</v>
      </c>
      <c r="F58" s="28"/>
      <c r="G58" s="105">
        <f>F58*B58</f>
        <v>0</v>
      </c>
      <c r="H58" s="106">
        <f t="shared" ref="H58" si="72">D58+F58</f>
        <v>0</v>
      </c>
      <c r="I58" s="106">
        <f t="shared" ref="I58" si="73">H58*B58</f>
        <v>0</v>
      </c>
      <c r="J58" s="156">
        <f t="shared" ref="J58" si="74">K58*I58</f>
        <v>0</v>
      </c>
      <c r="K58" s="157">
        <f t="shared" si="5"/>
        <v>0</v>
      </c>
      <c r="L58" s="106">
        <f t="shared" ref="L58" si="75">J58+I58</f>
        <v>0</v>
      </c>
      <c r="M58" s="101"/>
    </row>
    <row r="59" spans="1:13" ht="15.6" x14ac:dyDescent="0.25">
      <c r="A59" s="29" t="s">
        <v>31</v>
      </c>
      <c r="B59" s="29"/>
      <c r="C59" s="29"/>
      <c r="D59" s="30"/>
      <c r="E59" s="30"/>
      <c r="F59" s="30"/>
      <c r="G59" s="30"/>
      <c r="H59" s="4"/>
      <c r="I59" s="4"/>
      <c r="J59" s="158"/>
      <c r="K59" s="159"/>
      <c r="L59" s="4"/>
      <c r="M59" s="4">
        <f>SUM(L60:L77)</f>
        <v>0</v>
      </c>
    </row>
    <row r="60" spans="1:13" ht="13.8" x14ac:dyDescent="0.25">
      <c r="A60" s="97" t="s">
        <v>131</v>
      </c>
      <c r="B60" s="97"/>
      <c r="C60" s="97"/>
      <c r="D60" s="28"/>
      <c r="E60" s="97"/>
      <c r="F60" s="28"/>
      <c r="G60" s="97"/>
      <c r="H60" s="97"/>
      <c r="I60" s="97"/>
      <c r="J60" s="107"/>
      <c r="K60" s="107"/>
      <c r="L60" s="97"/>
      <c r="M60" s="97"/>
    </row>
    <row r="61" spans="1:13" ht="13.8" x14ac:dyDescent="0.25">
      <c r="A61" s="97" t="s">
        <v>137</v>
      </c>
      <c r="B61" s="97"/>
      <c r="C61" s="97"/>
      <c r="D61" s="28"/>
      <c r="E61" s="97"/>
      <c r="F61" s="28"/>
      <c r="G61" s="97"/>
      <c r="H61" s="97"/>
      <c r="I61" s="97"/>
      <c r="J61" s="107"/>
      <c r="K61" s="107"/>
      <c r="L61" s="97"/>
      <c r="M61" s="97"/>
    </row>
    <row r="62" spans="1:13" ht="13.8" x14ac:dyDescent="0.25">
      <c r="A62" s="102" t="s">
        <v>138</v>
      </c>
      <c r="B62" s="103">
        <v>53</v>
      </c>
      <c r="C62" s="102" t="s">
        <v>115</v>
      </c>
      <c r="D62" s="28"/>
      <c r="E62" s="105">
        <f>D62*B62</f>
        <v>0</v>
      </c>
      <c r="F62" s="28"/>
      <c r="G62" s="105">
        <f t="shared" ref="G62" si="76">F62*B62</f>
        <v>0</v>
      </c>
      <c r="H62" s="106">
        <f t="shared" ref="H62" si="77">D62+F62</f>
        <v>0</v>
      </c>
      <c r="I62" s="106">
        <f t="shared" ref="I62" si="78">H62*B62</f>
        <v>0</v>
      </c>
      <c r="J62" s="156">
        <f t="shared" ref="J62" si="79">K62*I62</f>
        <v>0</v>
      </c>
      <c r="K62" s="157">
        <f t="shared" si="5"/>
        <v>0</v>
      </c>
      <c r="L62" s="106">
        <f t="shared" ref="L62" si="80">J62+I62</f>
        <v>0</v>
      </c>
      <c r="M62" s="101"/>
    </row>
    <row r="63" spans="1:13" ht="13.8" x14ac:dyDescent="0.25">
      <c r="A63" s="97" t="s">
        <v>32</v>
      </c>
      <c r="B63" s="103"/>
      <c r="C63" s="98"/>
      <c r="D63" s="127"/>
      <c r="E63" s="99"/>
      <c r="F63" s="127"/>
      <c r="G63" s="99"/>
      <c r="H63" s="100"/>
      <c r="I63" s="100"/>
      <c r="J63" s="154"/>
      <c r="K63" s="157">
        <f t="shared" si="5"/>
        <v>0</v>
      </c>
      <c r="L63" s="100"/>
      <c r="M63" s="101"/>
    </row>
    <row r="64" spans="1:13" ht="13.8" x14ac:dyDescent="0.25">
      <c r="A64" s="97" t="s">
        <v>110</v>
      </c>
      <c r="B64" s="103"/>
      <c r="C64" s="98"/>
      <c r="D64" s="127"/>
      <c r="E64" s="99"/>
      <c r="F64" s="127"/>
      <c r="G64" s="99"/>
      <c r="H64" s="100"/>
      <c r="I64" s="100"/>
      <c r="J64" s="154"/>
      <c r="K64" s="157">
        <f t="shared" si="5"/>
        <v>0</v>
      </c>
      <c r="L64" s="100"/>
      <c r="M64" s="101"/>
    </row>
    <row r="65" spans="1:13" ht="33" customHeight="1" x14ac:dyDescent="0.25">
      <c r="A65" s="108" t="s">
        <v>139</v>
      </c>
      <c r="B65" s="103">
        <v>7860</v>
      </c>
      <c r="C65" s="102" t="s">
        <v>33</v>
      </c>
      <c r="D65" s="28"/>
      <c r="E65" s="105">
        <f>D65*B65</f>
        <v>0</v>
      </c>
      <c r="F65" s="28"/>
      <c r="G65" s="105">
        <f t="shared" ref="G65" si="81">F65*B65</f>
        <v>0</v>
      </c>
      <c r="H65" s="106">
        <f t="shared" ref="H65" si="82">D65+F65</f>
        <v>0</v>
      </c>
      <c r="I65" s="106">
        <f t="shared" ref="I65" si="83">H65*B65</f>
        <v>0</v>
      </c>
      <c r="J65" s="156">
        <f t="shared" ref="J65" si="84">K65*I65</f>
        <v>0</v>
      </c>
      <c r="K65" s="157">
        <f t="shared" si="5"/>
        <v>0</v>
      </c>
      <c r="L65" s="106">
        <f t="shared" ref="L65" si="85">J65+I65</f>
        <v>0</v>
      </c>
      <c r="M65" s="101"/>
    </row>
    <row r="66" spans="1:13" ht="13.8" x14ac:dyDescent="0.25">
      <c r="A66" s="97" t="s">
        <v>34</v>
      </c>
      <c r="B66" s="103"/>
      <c r="C66" s="102"/>
      <c r="D66" s="127"/>
      <c r="E66" s="99"/>
      <c r="F66" s="28"/>
      <c r="G66" s="99"/>
      <c r="H66" s="100"/>
      <c r="I66" s="100"/>
      <c r="J66" s="154"/>
      <c r="K66" s="157">
        <f t="shared" si="5"/>
        <v>0</v>
      </c>
      <c r="L66" s="100"/>
      <c r="M66" s="101"/>
    </row>
    <row r="67" spans="1:13" ht="13.8" x14ac:dyDescent="0.25">
      <c r="A67" s="97" t="s">
        <v>35</v>
      </c>
      <c r="B67" s="103"/>
      <c r="C67" s="102"/>
      <c r="D67" s="28"/>
      <c r="E67" s="99"/>
      <c r="F67" s="28"/>
      <c r="G67" s="99"/>
      <c r="H67" s="100"/>
      <c r="I67" s="100"/>
      <c r="J67" s="154"/>
      <c r="K67" s="157">
        <f t="shared" si="5"/>
        <v>0</v>
      </c>
      <c r="L67" s="100"/>
      <c r="M67" s="101"/>
    </row>
    <row r="68" spans="1:13" ht="13.8" x14ac:dyDescent="0.25">
      <c r="A68" s="108" t="s">
        <v>132</v>
      </c>
      <c r="B68" s="103">
        <v>553.42999999999995</v>
      </c>
      <c r="C68" s="102" t="s">
        <v>115</v>
      </c>
      <c r="D68" s="28"/>
      <c r="E68" s="105">
        <f>D68*B68</f>
        <v>0</v>
      </c>
      <c r="F68" s="28"/>
      <c r="G68" s="105">
        <f t="shared" ref="G68" si="86">F68*B68</f>
        <v>0</v>
      </c>
      <c r="H68" s="106">
        <f t="shared" ref="H68:H70" si="87">D68+F68</f>
        <v>0</v>
      </c>
      <c r="I68" s="106">
        <f t="shared" ref="I68:I70" si="88">H68*B68</f>
        <v>0</v>
      </c>
      <c r="J68" s="156">
        <f t="shared" ref="J68:J70" si="89">K68*I68</f>
        <v>0</v>
      </c>
      <c r="K68" s="157">
        <f t="shared" si="5"/>
        <v>0</v>
      </c>
      <c r="L68" s="106">
        <f t="shared" ref="L68:L70" si="90">J68+I68</f>
        <v>0</v>
      </c>
      <c r="M68" s="101"/>
    </row>
    <row r="69" spans="1:13" ht="13.8" x14ac:dyDescent="0.25">
      <c r="A69" s="108" t="s">
        <v>135</v>
      </c>
      <c r="B69" s="103">
        <v>93.99</v>
      </c>
      <c r="C69" s="102" t="s">
        <v>133</v>
      </c>
      <c r="D69" s="28"/>
      <c r="E69" s="105">
        <f>D69*B69</f>
        <v>0</v>
      </c>
      <c r="F69" s="28"/>
      <c r="G69" s="105">
        <f>F69*B69</f>
        <v>0</v>
      </c>
      <c r="H69" s="106">
        <f t="shared" ref="H69" si="91">D69+F69</f>
        <v>0</v>
      </c>
      <c r="I69" s="106">
        <f t="shared" ref="I69" si="92">H69*B69</f>
        <v>0</v>
      </c>
      <c r="J69" s="156">
        <f t="shared" ref="J69" si="93">K69*I69</f>
        <v>0</v>
      </c>
      <c r="K69" s="157">
        <f t="shared" si="5"/>
        <v>0</v>
      </c>
      <c r="L69" s="106">
        <f t="shared" ref="L69" si="94">J69+I69</f>
        <v>0</v>
      </c>
      <c r="M69" s="101"/>
    </row>
    <row r="70" spans="1:13" ht="13.8" x14ac:dyDescent="0.25">
      <c r="A70" s="108" t="s">
        <v>134</v>
      </c>
      <c r="B70" s="103">
        <v>75.7</v>
      </c>
      <c r="C70" s="102" t="s">
        <v>107</v>
      </c>
      <c r="D70" s="28"/>
      <c r="E70" s="105">
        <f>D70*B70</f>
        <v>0</v>
      </c>
      <c r="F70" s="28"/>
      <c r="G70" s="105">
        <f>F70*B70</f>
        <v>0</v>
      </c>
      <c r="H70" s="106">
        <f t="shared" si="87"/>
        <v>0</v>
      </c>
      <c r="I70" s="106">
        <f t="shared" si="88"/>
        <v>0</v>
      </c>
      <c r="J70" s="156">
        <f t="shared" si="89"/>
        <v>0</v>
      </c>
      <c r="K70" s="157">
        <f t="shared" si="5"/>
        <v>0</v>
      </c>
      <c r="L70" s="106">
        <f t="shared" si="90"/>
        <v>0</v>
      </c>
      <c r="M70" s="101"/>
    </row>
    <row r="71" spans="1:13" ht="13.8" x14ac:dyDescent="0.25">
      <c r="A71" s="97" t="s">
        <v>36</v>
      </c>
      <c r="B71" s="103"/>
      <c r="C71" s="102"/>
      <c r="D71" s="28"/>
      <c r="E71" s="99"/>
      <c r="F71" s="28"/>
      <c r="G71" s="99"/>
      <c r="H71" s="100"/>
      <c r="I71" s="100"/>
      <c r="J71" s="154"/>
      <c r="K71" s="157">
        <f t="shared" si="5"/>
        <v>0</v>
      </c>
      <c r="L71" s="100"/>
      <c r="M71" s="101"/>
    </row>
    <row r="72" spans="1:13" ht="13.8" x14ac:dyDescent="0.25">
      <c r="A72" s="97" t="s">
        <v>37</v>
      </c>
      <c r="B72" s="103"/>
      <c r="C72" s="102"/>
      <c r="D72" s="28"/>
      <c r="E72" s="99"/>
      <c r="F72" s="28"/>
      <c r="G72" s="99"/>
      <c r="H72" s="100"/>
      <c r="I72" s="100"/>
      <c r="J72" s="154"/>
      <c r="K72" s="157">
        <f t="shared" si="5"/>
        <v>0</v>
      </c>
      <c r="L72" s="100"/>
      <c r="M72" s="101"/>
    </row>
    <row r="73" spans="1:13" ht="13.8" x14ac:dyDescent="0.25">
      <c r="A73" s="102" t="s">
        <v>38</v>
      </c>
      <c r="B73" s="103">
        <v>15.19</v>
      </c>
      <c r="C73" s="102" t="s">
        <v>16</v>
      </c>
      <c r="D73" s="28"/>
      <c r="E73" s="105">
        <f>D73*B73</f>
        <v>0</v>
      </c>
      <c r="F73" s="28"/>
      <c r="G73" s="105">
        <f t="shared" ref="G73" si="95">F73*B73</f>
        <v>0</v>
      </c>
      <c r="H73" s="106">
        <f t="shared" ref="H73" si="96">D73+F73</f>
        <v>0</v>
      </c>
      <c r="I73" s="106">
        <f t="shared" ref="I73" si="97">H73*B73</f>
        <v>0</v>
      </c>
      <c r="J73" s="156">
        <f t="shared" ref="J73" si="98">K73*I73</f>
        <v>0</v>
      </c>
      <c r="K73" s="157">
        <f t="shared" si="5"/>
        <v>0</v>
      </c>
      <c r="L73" s="106">
        <f t="shared" ref="L73" si="99">J73+I73</f>
        <v>0</v>
      </c>
      <c r="M73" s="101"/>
    </row>
    <row r="74" spans="1:13" ht="13.8" x14ac:dyDescent="0.25">
      <c r="A74" s="97" t="s">
        <v>39</v>
      </c>
      <c r="B74" s="103"/>
      <c r="C74" s="102"/>
      <c r="D74" s="28"/>
      <c r="E74" s="99"/>
      <c r="F74" s="28"/>
      <c r="G74" s="99"/>
      <c r="H74" s="100"/>
      <c r="I74" s="100"/>
      <c r="J74" s="154"/>
      <c r="K74" s="157">
        <f t="shared" si="5"/>
        <v>0</v>
      </c>
      <c r="L74" s="100"/>
      <c r="M74" s="101"/>
    </row>
    <row r="75" spans="1:13" ht="13.8" x14ac:dyDescent="0.25">
      <c r="A75" s="97" t="s">
        <v>40</v>
      </c>
      <c r="B75" s="103"/>
      <c r="C75" s="102"/>
      <c r="D75" s="28"/>
      <c r="E75" s="99"/>
      <c r="F75" s="28"/>
      <c r="G75" s="99"/>
      <c r="H75" s="100"/>
      <c r="I75" s="100"/>
      <c r="J75" s="154"/>
      <c r="K75" s="157">
        <f t="shared" si="5"/>
        <v>0</v>
      </c>
      <c r="L75" s="100"/>
      <c r="M75" s="101"/>
    </row>
    <row r="76" spans="1:13" ht="13.8" x14ac:dyDescent="0.25">
      <c r="A76" s="108" t="s">
        <v>41</v>
      </c>
      <c r="B76" s="103">
        <v>70.8</v>
      </c>
      <c r="C76" s="102" t="s">
        <v>107</v>
      </c>
      <c r="D76" s="28"/>
      <c r="E76" s="99"/>
      <c r="F76" s="28"/>
      <c r="G76" s="99"/>
      <c r="H76" s="100"/>
      <c r="I76" s="100"/>
      <c r="J76" s="154"/>
      <c r="K76" s="157"/>
      <c r="L76" s="100"/>
      <c r="M76" s="101"/>
    </row>
    <row r="77" spans="1:13" ht="13.8" x14ac:dyDescent="0.25">
      <c r="A77" s="108" t="s">
        <v>136</v>
      </c>
      <c r="B77" s="103">
        <v>10</v>
      </c>
      <c r="C77" s="102" t="s">
        <v>107</v>
      </c>
      <c r="D77" s="28"/>
      <c r="E77" s="105">
        <f>D77*B77</f>
        <v>0</v>
      </c>
      <c r="F77" s="28"/>
      <c r="G77" s="105">
        <f t="shared" ref="G77" si="100">F77*B77</f>
        <v>0</v>
      </c>
      <c r="H77" s="106">
        <f t="shared" ref="H77" si="101">D77+F77</f>
        <v>0</v>
      </c>
      <c r="I77" s="106">
        <f t="shared" ref="I77" si="102">H77*B77</f>
        <v>0</v>
      </c>
      <c r="J77" s="156">
        <f t="shared" ref="J77" si="103">K77*I77</f>
        <v>0</v>
      </c>
      <c r="K77" s="157">
        <f t="shared" si="5"/>
        <v>0</v>
      </c>
      <c r="L77" s="106">
        <f t="shared" ref="L77" si="104">J77+I77</f>
        <v>0</v>
      </c>
      <c r="M77" s="101"/>
    </row>
    <row r="78" spans="1:13" ht="15.6" x14ac:dyDescent="0.25">
      <c r="A78" s="29" t="s">
        <v>42</v>
      </c>
      <c r="B78" s="29"/>
      <c r="C78" s="29"/>
      <c r="D78" s="30"/>
      <c r="E78" s="30"/>
      <c r="F78" s="30"/>
      <c r="G78" s="30"/>
      <c r="H78" s="4"/>
      <c r="I78" s="4"/>
      <c r="J78" s="158"/>
      <c r="K78" s="159"/>
      <c r="L78" s="4"/>
      <c r="M78" s="4">
        <f>SUM(L79:L108)</f>
        <v>0</v>
      </c>
    </row>
    <row r="79" spans="1:13" ht="13.8" x14ac:dyDescent="0.25">
      <c r="A79" s="97" t="s">
        <v>43</v>
      </c>
      <c r="B79" s="98"/>
      <c r="C79" s="98"/>
      <c r="D79" s="127"/>
      <c r="E79" s="99"/>
      <c r="F79" s="127"/>
      <c r="G79" s="99"/>
      <c r="H79" s="100"/>
      <c r="I79" s="100"/>
      <c r="J79" s="154"/>
      <c r="K79" s="157">
        <f t="shared" si="5"/>
        <v>0</v>
      </c>
      <c r="L79" s="100"/>
      <c r="M79" s="101"/>
    </row>
    <row r="80" spans="1:13" ht="13.8" x14ac:dyDescent="0.25">
      <c r="A80" s="97" t="s">
        <v>44</v>
      </c>
      <c r="B80" s="98"/>
      <c r="C80" s="98"/>
      <c r="D80" s="127"/>
      <c r="E80" s="99"/>
      <c r="F80" s="127"/>
      <c r="G80" s="99"/>
      <c r="H80" s="100"/>
      <c r="I80" s="100"/>
      <c r="J80" s="154"/>
      <c r="K80" s="157">
        <f t="shared" si="5"/>
        <v>0</v>
      </c>
      <c r="L80" s="100"/>
      <c r="M80" s="101"/>
    </row>
    <row r="81" spans="1:13" ht="13.8" x14ac:dyDescent="0.25">
      <c r="A81" s="102" t="s">
        <v>88</v>
      </c>
      <c r="B81" s="109">
        <v>39</v>
      </c>
      <c r="C81" s="102" t="s">
        <v>12</v>
      </c>
      <c r="D81" s="28"/>
      <c r="E81" s="105">
        <f>D81*B81</f>
        <v>0</v>
      </c>
      <c r="F81" s="28"/>
      <c r="G81" s="105">
        <f t="shared" ref="G81:G82" si="105">F81*B81</f>
        <v>0</v>
      </c>
      <c r="H81" s="106">
        <f t="shared" ref="H81:H82" si="106">D81+F81</f>
        <v>0</v>
      </c>
      <c r="I81" s="106">
        <f t="shared" ref="I81:I82" si="107">H81*B81</f>
        <v>0</v>
      </c>
      <c r="J81" s="156">
        <f t="shared" ref="J81:J82" si="108">K81*I81</f>
        <v>0</v>
      </c>
      <c r="K81" s="157">
        <f t="shared" si="5"/>
        <v>0</v>
      </c>
      <c r="L81" s="106">
        <f t="shared" ref="L81:L82" si="109">J81+I81</f>
        <v>0</v>
      </c>
      <c r="M81" s="101"/>
    </row>
    <row r="82" spans="1:13" ht="13.8" x14ac:dyDescent="0.25">
      <c r="A82" s="102" t="s">
        <v>45</v>
      </c>
      <c r="B82" s="109">
        <v>78</v>
      </c>
      <c r="C82" s="102" t="s">
        <v>12</v>
      </c>
      <c r="D82" s="28"/>
      <c r="E82" s="105">
        <f>D82*B82</f>
        <v>0</v>
      </c>
      <c r="F82" s="28"/>
      <c r="G82" s="105">
        <f t="shared" si="105"/>
        <v>0</v>
      </c>
      <c r="H82" s="106">
        <f t="shared" si="106"/>
        <v>0</v>
      </c>
      <c r="I82" s="106">
        <f t="shared" si="107"/>
        <v>0</v>
      </c>
      <c r="J82" s="156">
        <f t="shared" si="108"/>
        <v>0</v>
      </c>
      <c r="K82" s="157">
        <f t="shared" si="5"/>
        <v>0</v>
      </c>
      <c r="L82" s="106">
        <f t="shared" si="109"/>
        <v>0</v>
      </c>
      <c r="M82" s="101"/>
    </row>
    <row r="83" spans="1:13" ht="13.8" x14ac:dyDescent="0.25">
      <c r="A83" s="97" t="s">
        <v>46</v>
      </c>
      <c r="B83" s="109"/>
      <c r="C83" s="102"/>
      <c r="D83" s="28"/>
      <c r="E83" s="99"/>
      <c r="F83" s="28"/>
      <c r="G83" s="99"/>
      <c r="H83" s="100"/>
      <c r="I83" s="100"/>
      <c r="J83" s="154"/>
      <c r="K83" s="157">
        <f t="shared" si="5"/>
        <v>0</v>
      </c>
      <c r="L83" s="100"/>
      <c r="M83" s="101"/>
    </row>
    <row r="84" spans="1:13" ht="13.8" x14ac:dyDescent="0.25">
      <c r="A84" s="102" t="s">
        <v>89</v>
      </c>
      <c r="B84" s="109">
        <v>5</v>
      </c>
      <c r="C84" s="102" t="s">
        <v>140</v>
      </c>
      <c r="D84" s="28"/>
      <c r="E84" s="105">
        <f>D84*B84</f>
        <v>0</v>
      </c>
      <c r="F84" s="28"/>
      <c r="G84" s="105">
        <f t="shared" ref="G84:G85" si="110">F84*B84</f>
        <v>0</v>
      </c>
      <c r="H84" s="106">
        <f t="shared" ref="H84:H85" si="111">D84+F84</f>
        <v>0</v>
      </c>
      <c r="I84" s="106">
        <f t="shared" ref="I84:I85" si="112">H84*B84</f>
        <v>0</v>
      </c>
      <c r="J84" s="156">
        <f t="shared" ref="J84:J85" si="113">K84*I84</f>
        <v>0</v>
      </c>
      <c r="K84" s="157">
        <f t="shared" si="5"/>
        <v>0</v>
      </c>
      <c r="L84" s="106">
        <f t="shared" ref="L84:L85" si="114">J84+I84</f>
        <v>0</v>
      </c>
      <c r="M84" s="101"/>
    </row>
    <row r="85" spans="1:13" ht="13.8" x14ac:dyDescent="0.25">
      <c r="A85" s="102" t="s">
        <v>141</v>
      </c>
      <c r="B85" s="109">
        <v>1</v>
      </c>
      <c r="C85" s="102" t="s">
        <v>142</v>
      </c>
      <c r="D85" s="28"/>
      <c r="E85" s="105">
        <f>D85*B85</f>
        <v>0</v>
      </c>
      <c r="F85" s="28"/>
      <c r="G85" s="105">
        <f t="shared" si="110"/>
        <v>0</v>
      </c>
      <c r="H85" s="106">
        <f t="shared" si="111"/>
        <v>0</v>
      </c>
      <c r="I85" s="106">
        <f t="shared" si="112"/>
        <v>0</v>
      </c>
      <c r="J85" s="156">
        <f t="shared" si="113"/>
        <v>0</v>
      </c>
      <c r="K85" s="157">
        <f t="shared" si="5"/>
        <v>0</v>
      </c>
      <c r="L85" s="106">
        <f t="shared" si="114"/>
        <v>0</v>
      </c>
      <c r="M85" s="101"/>
    </row>
    <row r="86" spans="1:13" ht="13.8" x14ac:dyDescent="0.25">
      <c r="A86" s="102" t="s">
        <v>143</v>
      </c>
      <c r="B86" s="109">
        <v>6</v>
      </c>
      <c r="C86" s="102" t="s">
        <v>140</v>
      </c>
      <c r="D86" s="28"/>
      <c r="E86" s="105">
        <f>D86*B86</f>
        <v>0</v>
      </c>
      <c r="F86" s="28"/>
      <c r="G86" s="105">
        <f t="shared" ref="G86" si="115">F86*B86</f>
        <v>0</v>
      </c>
      <c r="H86" s="106">
        <f t="shared" ref="H86" si="116">D86+F86</f>
        <v>0</v>
      </c>
      <c r="I86" s="106">
        <f t="shared" ref="I86" si="117">H86*B86</f>
        <v>0</v>
      </c>
      <c r="J86" s="156">
        <f t="shared" ref="J86" si="118">K86*I86</f>
        <v>0</v>
      </c>
      <c r="K86" s="157">
        <f t="shared" si="5"/>
        <v>0</v>
      </c>
      <c r="L86" s="106">
        <f t="shared" ref="L86" si="119">J86+I86</f>
        <v>0</v>
      </c>
      <c r="M86" s="101"/>
    </row>
    <row r="87" spans="1:13" ht="13.8" x14ac:dyDescent="0.25">
      <c r="A87" s="97" t="s">
        <v>47</v>
      </c>
      <c r="B87" s="109"/>
      <c r="C87" s="102"/>
      <c r="D87" s="28"/>
      <c r="E87" s="99"/>
      <c r="F87" s="28"/>
      <c r="G87" s="99"/>
      <c r="H87" s="100"/>
      <c r="I87" s="100"/>
      <c r="J87" s="154"/>
      <c r="K87" s="157">
        <f t="shared" si="5"/>
        <v>0</v>
      </c>
      <c r="L87" s="100"/>
      <c r="M87" s="101"/>
    </row>
    <row r="88" spans="1:13" ht="13.8" x14ac:dyDescent="0.25">
      <c r="A88" s="102" t="s">
        <v>48</v>
      </c>
      <c r="B88" s="109">
        <v>42.33</v>
      </c>
      <c r="C88" s="102" t="s">
        <v>16</v>
      </c>
      <c r="D88" s="28"/>
      <c r="E88" s="105">
        <f>D88*B88</f>
        <v>0</v>
      </c>
      <c r="F88" s="28"/>
      <c r="G88" s="105">
        <f t="shared" ref="G88:G92" si="120">F88*B88</f>
        <v>0</v>
      </c>
      <c r="H88" s="106">
        <f t="shared" ref="H88:H92" si="121">D88+F88</f>
        <v>0</v>
      </c>
      <c r="I88" s="106">
        <f t="shared" ref="I88:I92" si="122">H88*B88</f>
        <v>0</v>
      </c>
      <c r="J88" s="156">
        <f t="shared" ref="J88:J92" si="123">K88*I88</f>
        <v>0</v>
      </c>
      <c r="K88" s="157">
        <f t="shared" si="5"/>
        <v>0</v>
      </c>
      <c r="L88" s="106">
        <f t="shared" ref="L88:L92" si="124">J88+I88</f>
        <v>0</v>
      </c>
      <c r="M88" s="101"/>
    </row>
    <row r="89" spans="1:13" ht="13.8" x14ac:dyDescent="0.25">
      <c r="A89" s="102" t="s">
        <v>49</v>
      </c>
      <c r="B89" s="109">
        <v>13.4</v>
      </c>
      <c r="C89" s="102" t="s">
        <v>16</v>
      </c>
      <c r="D89" s="28"/>
      <c r="E89" s="105">
        <f>D89*B89</f>
        <v>0</v>
      </c>
      <c r="F89" s="28"/>
      <c r="G89" s="105">
        <f t="shared" si="120"/>
        <v>0</v>
      </c>
      <c r="H89" s="106">
        <f t="shared" si="121"/>
        <v>0</v>
      </c>
      <c r="I89" s="106">
        <f t="shared" si="122"/>
        <v>0</v>
      </c>
      <c r="J89" s="156">
        <f t="shared" si="123"/>
        <v>0</v>
      </c>
      <c r="K89" s="157">
        <f t="shared" si="5"/>
        <v>0</v>
      </c>
      <c r="L89" s="106">
        <f t="shared" si="124"/>
        <v>0</v>
      </c>
      <c r="M89" s="101"/>
    </row>
    <row r="90" spans="1:13" ht="13.8" x14ac:dyDescent="0.25">
      <c r="A90" s="102" t="s">
        <v>50</v>
      </c>
      <c r="B90" s="110">
        <v>570</v>
      </c>
      <c r="C90" s="102" t="s">
        <v>16</v>
      </c>
      <c r="D90" s="28"/>
      <c r="E90" s="105">
        <f>D90*B90</f>
        <v>0</v>
      </c>
      <c r="F90" s="28"/>
      <c r="G90" s="105">
        <f t="shared" si="120"/>
        <v>0</v>
      </c>
      <c r="H90" s="106">
        <f t="shared" si="121"/>
        <v>0</v>
      </c>
      <c r="I90" s="106">
        <f t="shared" si="122"/>
        <v>0</v>
      </c>
      <c r="J90" s="156">
        <f t="shared" si="123"/>
        <v>0</v>
      </c>
      <c r="K90" s="157">
        <f t="shared" si="5"/>
        <v>0</v>
      </c>
      <c r="L90" s="106">
        <f t="shared" si="124"/>
        <v>0</v>
      </c>
      <c r="M90" s="101"/>
    </row>
    <row r="91" spans="1:13" ht="13.8" x14ac:dyDescent="0.25">
      <c r="A91" s="102" t="s">
        <v>90</v>
      </c>
      <c r="B91" s="103">
        <v>5</v>
      </c>
      <c r="C91" s="102" t="s">
        <v>12</v>
      </c>
      <c r="D91" s="28"/>
      <c r="E91" s="105">
        <f>D91*B91</f>
        <v>0</v>
      </c>
      <c r="F91" s="28"/>
      <c r="G91" s="105">
        <f t="shared" si="120"/>
        <v>0</v>
      </c>
      <c r="H91" s="106">
        <f t="shared" si="121"/>
        <v>0</v>
      </c>
      <c r="I91" s="106">
        <f t="shared" si="122"/>
        <v>0</v>
      </c>
      <c r="J91" s="156">
        <f t="shared" si="123"/>
        <v>0</v>
      </c>
      <c r="K91" s="157">
        <f t="shared" si="5"/>
        <v>0</v>
      </c>
      <c r="L91" s="106">
        <f t="shared" si="124"/>
        <v>0</v>
      </c>
      <c r="M91" s="101"/>
    </row>
    <row r="92" spans="1:13" ht="13.8" x14ac:dyDescent="0.25">
      <c r="A92" s="108" t="s">
        <v>91</v>
      </c>
      <c r="B92" s="103">
        <v>5</v>
      </c>
      <c r="C92" s="102" t="s">
        <v>12</v>
      </c>
      <c r="D92" s="28"/>
      <c r="E92" s="105">
        <f>D92*B92</f>
        <v>0</v>
      </c>
      <c r="F92" s="28"/>
      <c r="G92" s="105">
        <f t="shared" si="120"/>
        <v>0</v>
      </c>
      <c r="H92" s="106">
        <f t="shared" si="121"/>
        <v>0</v>
      </c>
      <c r="I92" s="106">
        <f t="shared" si="122"/>
        <v>0</v>
      </c>
      <c r="J92" s="156">
        <f t="shared" si="123"/>
        <v>0</v>
      </c>
      <c r="K92" s="157">
        <f t="shared" si="5"/>
        <v>0</v>
      </c>
      <c r="L92" s="106">
        <f t="shared" si="124"/>
        <v>0</v>
      </c>
      <c r="M92" s="101"/>
    </row>
    <row r="93" spans="1:13" ht="13.8" x14ac:dyDescent="0.25">
      <c r="A93" s="97" t="s">
        <v>51</v>
      </c>
      <c r="B93" s="98"/>
      <c r="C93" s="98"/>
      <c r="D93" s="127"/>
      <c r="E93" s="99"/>
      <c r="F93" s="28"/>
      <c r="G93" s="99"/>
      <c r="H93" s="100"/>
      <c r="I93" s="100"/>
      <c r="J93" s="154"/>
      <c r="K93" s="157">
        <f t="shared" si="5"/>
        <v>0</v>
      </c>
      <c r="L93" s="100"/>
      <c r="M93" s="101"/>
    </row>
    <row r="94" spans="1:13" ht="13.8" x14ac:dyDescent="0.25">
      <c r="A94" s="108" t="s">
        <v>52</v>
      </c>
      <c r="B94" s="103">
        <v>120</v>
      </c>
      <c r="C94" s="102" t="s">
        <v>140</v>
      </c>
      <c r="D94" s="28"/>
      <c r="E94" s="105">
        <f>D94*B94</f>
        <v>0</v>
      </c>
      <c r="F94" s="28"/>
      <c r="G94" s="105">
        <f t="shared" ref="G94:G108" si="125">F94*B94</f>
        <v>0</v>
      </c>
      <c r="H94" s="106">
        <f t="shared" ref="H94" si="126">D94+F94</f>
        <v>0</v>
      </c>
      <c r="I94" s="106">
        <f t="shared" ref="I94" si="127">H94*B94</f>
        <v>0</v>
      </c>
      <c r="J94" s="156">
        <f t="shared" ref="J94:J98" si="128">K94*I94</f>
        <v>0</v>
      </c>
      <c r="K94" s="157">
        <f t="shared" si="5"/>
        <v>0</v>
      </c>
      <c r="L94" s="106">
        <f t="shared" ref="L94:L98" si="129">J94+I94</f>
        <v>0</v>
      </c>
      <c r="M94" s="101"/>
    </row>
    <row r="95" spans="1:13" ht="13.8" x14ac:dyDescent="0.25">
      <c r="A95" s="108" t="s">
        <v>53</v>
      </c>
      <c r="B95" s="103">
        <v>67</v>
      </c>
      <c r="C95" s="102" t="s">
        <v>140</v>
      </c>
      <c r="D95" s="28"/>
      <c r="E95" s="105">
        <f t="shared" ref="E95:E108" si="130">D95*B95</f>
        <v>0</v>
      </c>
      <c r="F95" s="28"/>
      <c r="G95" s="105">
        <f t="shared" si="125"/>
        <v>0</v>
      </c>
      <c r="H95" s="106">
        <f t="shared" ref="H95:H98" si="131">D95+F95</f>
        <v>0</v>
      </c>
      <c r="I95" s="106">
        <f t="shared" ref="I95:I98" si="132">H95*B95</f>
        <v>0</v>
      </c>
      <c r="J95" s="156">
        <f t="shared" si="128"/>
        <v>0</v>
      </c>
      <c r="K95" s="157">
        <f t="shared" si="5"/>
        <v>0</v>
      </c>
      <c r="L95" s="106">
        <f t="shared" si="129"/>
        <v>0</v>
      </c>
      <c r="M95" s="101"/>
    </row>
    <row r="96" spans="1:13" ht="13.8" x14ac:dyDescent="0.25">
      <c r="A96" s="108" t="s">
        <v>54</v>
      </c>
      <c r="B96" s="103">
        <v>42</v>
      </c>
      <c r="C96" s="102" t="s">
        <v>107</v>
      </c>
      <c r="D96" s="28"/>
      <c r="E96" s="105">
        <f t="shared" si="130"/>
        <v>0</v>
      </c>
      <c r="F96" s="28"/>
      <c r="G96" s="105">
        <f t="shared" si="125"/>
        <v>0</v>
      </c>
      <c r="H96" s="106">
        <f t="shared" si="131"/>
        <v>0</v>
      </c>
      <c r="I96" s="106">
        <f t="shared" si="132"/>
        <v>0</v>
      </c>
      <c r="J96" s="156">
        <f t="shared" si="128"/>
        <v>0</v>
      </c>
      <c r="K96" s="157">
        <f t="shared" si="5"/>
        <v>0</v>
      </c>
      <c r="L96" s="106">
        <f t="shared" si="129"/>
        <v>0</v>
      </c>
      <c r="M96" s="101"/>
    </row>
    <row r="97" spans="1:13" ht="13.8" x14ac:dyDescent="0.25">
      <c r="A97" s="108" t="s">
        <v>55</v>
      </c>
      <c r="B97" s="103">
        <v>178</v>
      </c>
      <c r="C97" s="102" t="s">
        <v>107</v>
      </c>
      <c r="D97" s="28"/>
      <c r="E97" s="105">
        <f t="shared" si="130"/>
        <v>0</v>
      </c>
      <c r="F97" s="28"/>
      <c r="G97" s="105">
        <f t="shared" si="125"/>
        <v>0</v>
      </c>
      <c r="H97" s="106">
        <f t="shared" si="131"/>
        <v>0</v>
      </c>
      <c r="I97" s="106">
        <f t="shared" si="132"/>
        <v>0</v>
      </c>
      <c r="J97" s="156">
        <f t="shared" si="128"/>
        <v>0</v>
      </c>
      <c r="K97" s="157">
        <f t="shared" si="5"/>
        <v>0</v>
      </c>
      <c r="L97" s="106">
        <f t="shared" si="129"/>
        <v>0</v>
      </c>
      <c r="M97" s="101"/>
    </row>
    <row r="98" spans="1:13" ht="13.8" x14ac:dyDescent="0.25">
      <c r="A98" s="108" t="s">
        <v>56</v>
      </c>
      <c r="B98" s="103">
        <v>144</v>
      </c>
      <c r="C98" s="102" t="s">
        <v>140</v>
      </c>
      <c r="D98" s="28"/>
      <c r="E98" s="105">
        <f t="shared" si="130"/>
        <v>0</v>
      </c>
      <c r="F98" s="28"/>
      <c r="G98" s="105">
        <f t="shared" si="125"/>
        <v>0</v>
      </c>
      <c r="H98" s="106">
        <f t="shared" si="131"/>
        <v>0</v>
      </c>
      <c r="I98" s="106">
        <f t="shared" si="132"/>
        <v>0</v>
      </c>
      <c r="J98" s="156">
        <f t="shared" si="128"/>
        <v>0</v>
      </c>
      <c r="K98" s="157">
        <f t="shared" si="5"/>
        <v>0</v>
      </c>
      <c r="L98" s="106">
        <f t="shared" si="129"/>
        <v>0</v>
      </c>
      <c r="M98" s="101"/>
    </row>
    <row r="99" spans="1:13" ht="13.8" x14ac:dyDescent="0.25">
      <c r="A99" s="97" t="s">
        <v>57</v>
      </c>
      <c r="B99" s="103"/>
      <c r="C99" s="102"/>
      <c r="D99" s="127"/>
      <c r="E99" s="105"/>
      <c r="F99" s="28"/>
      <c r="G99" s="105"/>
      <c r="H99" s="100"/>
      <c r="I99" s="100"/>
      <c r="J99" s="154"/>
      <c r="K99" s="157">
        <f t="shared" si="5"/>
        <v>0</v>
      </c>
      <c r="L99" s="100"/>
      <c r="M99" s="101"/>
    </row>
    <row r="100" spans="1:13" ht="13.8" x14ac:dyDescent="0.25">
      <c r="A100" s="102" t="s">
        <v>111</v>
      </c>
      <c r="B100" s="103">
        <v>4</v>
      </c>
      <c r="C100" s="102" t="s">
        <v>12</v>
      </c>
      <c r="D100" s="28"/>
      <c r="E100" s="105">
        <f t="shared" si="130"/>
        <v>0</v>
      </c>
      <c r="F100" s="28"/>
      <c r="G100" s="105">
        <f t="shared" si="125"/>
        <v>0</v>
      </c>
      <c r="H100" s="106">
        <f t="shared" ref="H100" si="133">D100+F100</f>
        <v>0</v>
      </c>
      <c r="I100" s="106">
        <f t="shared" ref="I100" si="134">H100*B100</f>
        <v>0</v>
      </c>
      <c r="J100" s="156">
        <f t="shared" ref="J100" si="135">K100*I100</f>
        <v>0</v>
      </c>
      <c r="K100" s="157">
        <f t="shared" si="5"/>
        <v>0</v>
      </c>
      <c r="L100" s="106">
        <f t="shared" ref="L100" si="136">J100+I100</f>
        <v>0</v>
      </c>
      <c r="M100" s="101"/>
    </row>
    <row r="101" spans="1:13" ht="13.8" x14ac:dyDescent="0.25">
      <c r="A101" s="97" t="s">
        <v>58</v>
      </c>
      <c r="B101" s="103"/>
      <c r="C101" s="102"/>
      <c r="D101" s="28"/>
      <c r="E101" s="105"/>
      <c r="F101" s="28"/>
      <c r="G101" s="105"/>
      <c r="H101" s="100"/>
      <c r="I101" s="100"/>
      <c r="J101" s="154"/>
      <c r="K101" s="157">
        <f t="shared" si="5"/>
        <v>0</v>
      </c>
      <c r="L101" s="100"/>
      <c r="M101" s="101"/>
    </row>
    <row r="102" spans="1:13" ht="13.8" x14ac:dyDescent="0.25">
      <c r="A102" s="102" t="s">
        <v>144</v>
      </c>
      <c r="B102" s="103">
        <v>5</v>
      </c>
      <c r="C102" s="102" t="s">
        <v>140</v>
      </c>
      <c r="D102" s="28"/>
      <c r="E102" s="105">
        <f t="shared" si="130"/>
        <v>0</v>
      </c>
      <c r="F102" s="28"/>
      <c r="G102" s="105">
        <f t="shared" si="125"/>
        <v>0</v>
      </c>
      <c r="H102" s="106">
        <f t="shared" ref="H102:H105" si="137">D102+F102</f>
        <v>0</v>
      </c>
      <c r="I102" s="106">
        <f t="shared" ref="I102:I105" si="138">H102*B102</f>
        <v>0</v>
      </c>
      <c r="J102" s="156">
        <f t="shared" ref="J102:J105" si="139">K102*I102</f>
        <v>0</v>
      </c>
      <c r="K102" s="157">
        <f t="shared" si="5"/>
        <v>0</v>
      </c>
      <c r="L102" s="106">
        <f t="shared" ref="L102:L105" si="140">J102+I102</f>
        <v>0</v>
      </c>
      <c r="M102" s="101"/>
    </row>
    <row r="103" spans="1:13" ht="13.8" x14ac:dyDescent="0.25">
      <c r="A103" s="102" t="s">
        <v>145</v>
      </c>
      <c r="B103" s="103">
        <v>2</v>
      </c>
      <c r="C103" s="102" t="s">
        <v>140</v>
      </c>
      <c r="D103" s="28"/>
      <c r="E103" s="105">
        <f t="shared" si="130"/>
        <v>0</v>
      </c>
      <c r="F103" s="28"/>
      <c r="G103" s="105">
        <f t="shared" si="125"/>
        <v>0</v>
      </c>
      <c r="H103" s="106">
        <f t="shared" si="137"/>
        <v>0</v>
      </c>
      <c r="I103" s="106">
        <f t="shared" si="138"/>
        <v>0</v>
      </c>
      <c r="J103" s="156">
        <f t="shared" si="139"/>
        <v>0</v>
      </c>
      <c r="K103" s="157">
        <f t="shared" si="5"/>
        <v>0</v>
      </c>
      <c r="L103" s="106">
        <f t="shared" si="140"/>
        <v>0</v>
      </c>
      <c r="M103" s="101"/>
    </row>
    <row r="104" spans="1:13" ht="13.8" x14ac:dyDescent="0.25">
      <c r="A104" s="102" t="s">
        <v>146</v>
      </c>
      <c r="B104" s="103">
        <v>2</v>
      </c>
      <c r="C104" s="102" t="s">
        <v>140</v>
      </c>
      <c r="D104" s="28"/>
      <c r="E104" s="105">
        <f t="shared" si="130"/>
        <v>0</v>
      </c>
      <c r="F104" s="28"/>
      <c r="G104" s="105">
        <f t="shared" si="125"/>
        <v>0</v>
      </c>
      <c r="H104" s="106">
        <f t="shared" si="137"/>
        <v>0</v>
      </c>
      <c r="I104" s="106">
        <f t="shared" si="138"/>
        <v>0</v>
      </c>
      <c r="J104" s="156">
        <f t="shared" si="139"/>
        <v>0</v>
      </c>
      <c r="K104" s="157">
        <f t="shared" si="5"/>
        <v>0</v>
      </c>
      <c r="L104" s="106">
        <f t="shared" si="140"/>
        <v>0</v>
      </c>
      <c r="M104" s="101"/>
    </row>
    <row r="105" spans="1:13" ht="13.8" x14ac:dyDescent="0.25">
      <c r="A105" s="102" t="s">
        <v>147</v>
      </c>
      <c r="B105" s="103">
        <v>2</v>
      </c>
      <c r="C105" s="102" t="s">
        <v>140</v>
      </c>
      <c r="D105" s="28"/>
      <c r="E105" s="105">
        <f t="shared" si="130"/>
        <v>0</v>
      </c>
      <c r="F105" s="28"/>
      <c r="G105" s="105">
        <f t="shared" si="125"/>
        <v>0</v>
      </c>
      <c r="H105" s="106">
        <f t="shared" si="137"/>
        <v>0</v>
      </c>
      <c r="I105" s="106">
        <f t="shared" si="138"/>
        <v>0</v>
      </c>
      <c r="J105" s="156">
        <f t="shared" si="139"/>
        <v>0</v>
      </c>
      <c r="K105" s="157">
        <f t="shared" si="5"/>
        <v>0</v>
      </c>
      <c r="L105" s="106">
        <f t="shared" si="140"/>
        <v>0</v>
      </c>
      <c r="M105" s="101"/>
    </row>
    <row r="106" spans="1:13" ht="13.8" x14ac:dyDescent="0.25">
      <c r="A106" s="97" t="s">
        <v>59</v>
      </c>
      <c r="B106" s="103"/>
      <c r="C106" s="102"/>
      <c r="D106" s="28"/>
      <c r="E106" s="105"/>
      <c r="F106" s="28"/>
      <c r="G106" s="105"/>
      <c r="H106" s="100"/>
      <c r="I106" s="100"/>
      <c r="J106" s="154"/>
      <c r="K106" s="157">
        <f t="shared" si="5"/>
        <v>0</v>
      </c>
      <c r="L106" s="100"/>
      <c r="M106" s="101"/>
    </row>
    <row r="107" spans="1:13" ht="13.8" x14ac:dyDescent="0.25">
      <c r="A107" s="102" t="s">
        <v>60</v>
      </c>
      <c r="B107" s="103">
        <v>4</v>
      </c>
      <c r="C107" s="102" t="s">
        <v>140</v>
      </c>
      <c r="D107" s="28"/>
      <c r="E107" s="105">
        <f t="shared" ref="E107" si="141">D107*B107</f>
        <v>0</v>
      </c>
      <c r="F107" s="28"/>
      <c r="G107" s="105">
        <f t="shared" ref="G107" si="142">F107*B107</f>
        <v>0</v>
      </c>
      <c r="H107" s="106">
        <f t="shared" ref="H107" si="143">D107+F107</f>
        <v>0</v>
      </c>
      <c r="I107" s="106">
        <f t="shared" ref="I107" si="144">H107*B107</f>
        <v>0</v>
      </c>
      <c r="J107" s="156">
        <f t="shared" ref="J107" si="145">K107*I107</f>
        <v>0</v>
      </c>
      <c r="K107" s="157">
        <f t="shared" si="5"/>
        <v>0</v>
      </c>
      <c r="L107" s="106">
        <f t="shared" ref="L107" si="146">J107+I107</f>
        <v>0</v>
      </c>
      <c r="M107" s="101"/>
    </row>
    <row r="108" spans="1:13" ht="13.8" x14ac:dyDescent="0.25">
      <c r="A108" s="102" t="s">
        <v>148</v>
      </c>
      <c r="B108" s="103">
        <v>2</v>
      </c>
      <c r="C108" s="102" t="s">
        <v>140</v>
      </c>
      <c r="D108" s="28"/>
      <c r="E108" s="105">
        <f t="shared" si="130"/>
        <v>0</v>
      </c>
      <c r="F108" s="28"/>
      <c r="G108" s="105">
        <f t="shared" si="125"/>
        <v>0</v>
      </c>
      <c r="H108" s="106">
        <f t="shared" ref="H108" si="147">D108+F108</f>
        <v>0</v>
      </c>
      <c r="I108" s="106">
        <f t="shared" ref="I108" si="148">H108*B108</f>
        <v>0</v>
      </c>
      <c r="J108" s="156">
        <f t="shared" ref="J108" si="149">K108*I108</f>
        <v>0</v>
      </c>
      <c r="K108" s="157">
        <f t="shared" si="5"/>
        <v>0</v>
      </c>
      <c r="L108" s="106">
        <f t="shared" ref="L108" si="150">J108+I108</f>
        <v>0</v>
      </c>
      <c r="M108" s="101"/>
    </row>
    <row r="109" spans="1:13" ht="15.6" x14ac:dyDescent="0.25">
      <c r="A109" s="111" t="s">
        <v>149</v>
      </c>
      <c r="B109" s="29"/>
      <c r="C109" s="29"/>
      <c r="D109" s="30"/>
      <c r="E109" s="30"/>
      <c r="F109" s="30"/>
      <c r="G109" s="30"/>
      <c r="H109" s="4"/>
      <c r="I109" s="4"/>
      <c r="J109" s="158"/>
      <c r="K109" s="159"/>
      <c r="L109" s="4"/>
      <c r="M109" s="4">
        <f>SUM(L110:L124)</f>
        <v>0</v>
      </c>
    </row>
    <row r="110" spans="1:13" ht="13.8" x14ac:dyDescent="0.25">
      <c r="A110" s="112" t="s">
        <v>150</v>
      </c>
      <c r="B110" s="103"/>
      <c r="C110" s="102"/>
      <c r="D110" s="28"/>
      <c r="E110" s="105"/>
      <c r="F110" s="28"/>
      <c r="G110" s="105"/>
      <c r="H110" s="106"/>
      <c r="I110" s="106"/>
      <c r="J110" s="156"/>
      <c r="K110" s="157"/>
      <c r="L110" s="106"/>
      <c r="M110" s="101"/>
    </row>
    <row r="111" spans="1:13" ht="13.8" x14ac:dyDescent="0.25">
      <c r="A111" s="112" t="s">
        <v>151</v>
      </c>
      <c r="B111" s="103"/>
      <c r="C111" s="102"/>
      <c r="D111" s="28"/>
      <c r="E111" s="105"/>
      <c r="F111" s="28"/>
      <c r="G111" s="105"/>
      <c r="H111" s="106"/>
      <c r="I111" s="106"/>
      <c r="J111" s="156"/>
      <c r="K111" s="157"/>
      <c r="L111" s="106"/>
      <c r="M111" s="101"/>
    </row>
    <row r="112" spans="1:13" ht="13.8" x14ac:dyDescent="0.25">
      <c r="A112" s="113" t="s">
        <v>152</v>
      </c>
      <c r="B112" s="103">
        <v>25</v>
      </c>
      <c r="C112" s="102" t="s">
        <v>107</v>
      </c>
      <c r="D112" s="28"/>
      <c r="E112" s="105">
        <f t="shared" ref="E112:E117" si="151">D112*B112</f>
        <v>0</v>
      </c>
      <c r="F112" s="28"/>
      <c r="G112" s="105">
        <f t="shared" ref="G112:G115" si="152">F112*B112</f>
        <v>0</v>
      </c>
      <c r="H112" s="106">
        <f t="shared" ref="H112:H115" si="153">D112+F112</f>
        <v>0</v>
      </c>
      <c r="I112" s="106">
        <f t="shared" ref="I112:I115" si="154">H112*B112</f>
        <v>0</v>
      </c>
      <c r="J112" s="156">
        <f t="shared" ref="J112:J115" si="155">K112*I112</f>
        <v>0</v>
      </c>
      <c r="K112" s="157">
        <f t="shared" ref="K112:K116" si="156">$K$12</f>
        <v>0</v>
      </c>
      <c r="L112" s="106">
        <f t="shared" ref="L112:L115" si="157">J112+I112</f>
        <v>0</v>
      </c>
      <c r="M112" s="101"/>
    </row>
    <row r="113" spans="1:13" ht="13.8" x14ac:dyDescent="0.25">
      <c r="A113" s="113" t="s">
        <v>153</v>
      </c>
      <c r="B113" s="103">
        <v>1</v>
      </c>
      <c r="C113" s="102" t="s">
        <v>140</v>
      </c>
      <c r="D113" s="28"/>
      <c r="E113" s="105">
        <f t="shared" si="151"/>
        <v>0</v>
      </c>
      <c r="F113" s="28"/>
      <c r="G113" s="105">
        <f t="shared" si="152"/>
        <v>0</v>
      </c>
      <c r="H113" s="106">
        <f t="shared" si="153"/>
        <v>0</v>
      </c>
      <c r="I113" s="106">
        <f t="shared" si="154"/>
        <v>0</v>
      </c>
      <c r="J113" s="156">
        <f t="shared" si="155"/>
        <v>0</v>
      </c>
      <c r="K113" s="157">
        <f t="shared" si="156"/>
        <v>0</v>
      </c>
      <c r="L113" s="106">
        <f t="shared" si="157"/>
        <v>0</v>
      </c>
      <c r="M113" s="101"/>
    </row>
    <row r="114" spans="1:13" ht="13.8" x14ac:dyDescent="0.25">
      <c r="A114" s="113" t="s">
        <v>154</v>
      </c>
      <c r="B114" s="103">
        <v>13</v>
      </c>
      <c r="C114" s="102" t="s">
        <v>140</v>
      </c>
      <c r="D114" s="28"/>
      <c r="E114" s="105">
        <f t="shared" si="151"/>
        <v>0</v>
      </c>
      <c r="F114" s="28"/>
      <c r="G114" s="105">
        <f t="shared" si="152"/>
        <v>0</v>
      </c>
      <c r="H114" s="106">
        <f t="shared" si="153"/>
        <v>0</v>
      </c>
      <c r="I114" s="106">
        <f t="shared" si="154"/>
        <v>0</v>
      </c>
      <c r="J114" s="156">
        <f t="shared" si="155"/>
        <v>0</v>
      </c>
      <c r="K114" s="157">
        <f t="shared" si="156"/>
        <v>0</v>
      </c>
      <c r="L114" s="106">
        <f t="shared" si="157"/>
        <v>0</v>
      </c>
      <c r="M114" s="101"/>
    </row>
    <row r="115" spans="1:13" ht="13.8" x14ac:dyDescent="0.25">
      <c r="A115" s="113" t="s">
        <v>155</v>
      </c>
      <c r="B115" s="103">
        <v>2</v>
      </c>
      <c r="C115" s="102" t="s">
        <v>107</v>
      </c>
      <c r="D115" s="28"/>
      <c r="E115" s="105">
        <f t="shared" si="151"/>
        <v>0</v>
      </c>
      <c r="F115" s="28"/>
      <c r="G115" s="105">
        <f t="shared" si="152"/>
        <v>0</v>
      </c>
      <c r="H115" s="106">
        <f t="shared" si="153"/>
        <v>0</v>
      </c>
      <c r="I115" s="106">
        <f t="shared" si="154"/>
        <v>0</v>
      </c>
      <c r="J115" s="156">
        <f t="shared" si="155"/>
        <v>0</v>
      </c>
      <c r="K115" s="157">
        <f t="shared" si="156"/>
        <v>0</v>
      </c>
      <c r="L115" s="106">
        <f t="shared" si="157"/>
        <v>0</v>
      </c>
      <c r="M115" s="101"/>
    </row>
    <row r="116" spans="1:13" ht="13.8" x14ac:dyDescent="0.25">
      <c r="A116" s="113" t="s">
        <v>187</v>
      </c>
      <c r="B116" s="103">
        <v>4</v>
      </c>
      <c r="C116" s="102" t="s">
        <v>140</v>
      </c>
      <c r="D116" s="28"/>
      <c r="E116" s="105">
        <f t="shared" si="151"/>
        <v>0</v>
      </c>
      <c r="F116" s="28"/>
      <c r="G116" s="105">
        <f t="shared" ref="G116" si="158">F116*B116</f>
        <v>0</v>
      </c>
      <c r="H116" s="106">
        <f t="shared" ref="H116" si="159">D116+F116</f>
        <v>0</v>
      </c>
      <c r="I116" s="106">
        <f t="shared" ref="I116" si="160">H116*B116</f>
        <v>0</v>
      </c>
      <c r="J116" s="156">
        <f t="shared" ref="J116" si="161">K116*I116</f>
        <v>0</v>
      </c>
      <c r="K116" s="157">
        <f t="shared" si="156"/>
        <v>0</v>
      </c>
      <c r="L116" s="106">
        <f t="shared" ref="L116" si="162">J116+I116</f>
        <v>0</v>
      </c>
      <c r="M116" s="101"/>
    </row>
    <row r="117" spans="1:13" ht="13.8" x14ac:dyDescent="0.25">
      <c r="A117" s="113" t="s">
        <v>188</v>
      </c>
      <c r="B117" s="103">
        <v>1</v>
      </c>
      <c r="C117" s="102" t="s">
        <v>140</v>
      </c>
      <c r="D117" s="28"/>
      <c r="E117" s="105">
        <f t="shared" si="151"/>
        <v>0</v>
      </c>
      <c r="F117" s="28"/>
      <c r="G117" s="105">
        <f t="shared" ref="G117" si="163">F117*B117</f>
        <v>0</v>
      </c>
      <c r="H117" s="106">
        <f t="shared" ref="H117" si="164">D117+F117</f>
        <v>0</v>
      </c>
      <c r="I117" s="106">
        <f t="shared" ref="I117" si="165">H117*B117</f>
        <v>0</v>
      </c>
      <c r="J117" s="156">
        <f t="shared" ref="J117" si="166">K117*I117</f>
        <v>0</v>
      </c>
      <c r="K117" s="157">
        <f t="shared" ref="K117" si="167">$K$12</f>
        <v>0</v>
      </c>
      <c r="L117" s="106">
        <f t="shared" ref="L117" si="168">J117+I117</f>
        <v>0</v>
      </c>
      <c r="M117" s="101"/>
    </row>
    <row r="118" spans="1:13" ht="13.8" x14ac:dyDescent="0.25">
      <c r="A118" s="112" t="s">
        <v>156</v>
      </c>
      <c r="B118" s="103"/>
      <c r="C118" s="102"/>
      <c r="D118" s="28"/>
      <c r="E118" s="105"/>
      <c r="F118" s="28"/>
      <c r="G118" s="105"/>
      <c r="H118" s="106"/>
      <c r="I118" s="106"/>
      <c r="J118" s="156"/>
      <c r="K118" s="157"/>
      <c r="L118" s="106"/>
      <c r="M118" s="101"/>
    </row>
    <row r="119" spans="1:13" ht="13.8" x14ac:dyDescent="0.25">
      <c r="A119" s="113" t="s">
        <v>157</v>
      </c>
      <c r="B119" s="103">
        <v>1</v>
      </c>
      <c r="C119" s="102" t="s">
        <v>140</v>
      </c>
      <c r="D119" s="28"/>
      <c r="E119" s="105">
        <f>D119*B119</f>
        <v>0</v>
      </c>
      <c r="F119" s="28"/>
      <c r="G119" s="105">
        <f t="shared" ref="G119:G121" si="169">F119*B119</f>
        <v>0</v>
      </c>
      <c r="H119" s="106">
        <f t="shared" ref="H119:H121" si="170">D119+F119</f>
        <v>0</v>
      </c>
      <c r="I119" s="106">
        <f t="shared" ref="I119:I121" si="171">H119*B119</f>
        <v>0</v>
      </c>
      <c r="J119" s="156">
        <f t="shared" ref="J119:J121" si="172">K119*I119</f>
        <v>0</v>
      </c>
      <c r="K119" s="157">
        <f t="shared" ref="K119:K121" si="173">$K$12</f>
        <v>0</v>
      </c>
      <c r="L119" s="106">
        <f t="shared" ref="L119:L121" si="174">J119+I119</f>
        <v>0</v>
      </c>
      <c r="M119" s="101"/>
    </row>
    <row r="120" spans="1:13" ht="13.8" x14ac:dyDescent="0.25">
      <c r="A120" s="113" t="s">
        <v>158</v>
      </c>
      <c r="B120" s="103">
        <v>1</v>
      </c>
      <c r="C120" s="102" t="s">
        <v>140</v>
      </c>
      <c r="D120" s="28"/>
      <c r="E120" s="105">
        <f>D120*B120</f>
        <v>0</v>
      </c>
      <c r="F120" s="28"/>
      <c r="G120" s="105">
        <f t="shared" si="169"/>
        <v>0</v>
      </c>
      <c r="H120" s="106">
        <f t="shared" si="170"/>
        <v>0</v>
      </c>
      <c r="I120" s="106">
        <f t="shared" si="171"/>
        <v>0</v>
      </c>
      <c r="J120" s="156">
        <f t="shared" si="172"/>
        <v>0</v>
      </c>
      <c r="K120" s="157">
        <f t="shared" si="173"/>
        <v>0</v>
      </c>
      <c r="L120" s="106">
        <f t="shared" si="174"/>
        <v>0</v>
      </c>
      <c r="M120" s="101"/>
    </row>
    <row r="121" spans="1:13" ht="13.8" x14ac:dyDescent="0.25">
      <c r="A121" s="113" t="s">
        <v>159</v>
      </c>
      <c r="B121" s="103">
        <v>5</v>
      </c>
      <c r="C121" s="102" t="s">
        <v>140</v>
      </c>
      <c r="D121" s="28"/>
      <c r="E121" s="105">
        <f>D121*B121</f>
        <v>0</v>
      </c>
      <c r="F121" s="28"/>
      <c r="G121" s="105">
        <f t="shared" si="169"/>
        <v>0</v>
      </c>
      <c r="H121" s="106">
        <f t="shared" si="170"/>
        <v>0</v>
      </c>
      <c r="I121" s="106">
        <f t="shared" si="171"/>
        <v>0</v>
      </c>
      <c r="J121" s="156">
        <f t="shared" si="172"/>
        <v>0</v>
      </c>
      <c r="K121" s="157">
        <f t="shared" si="173"/>
        <v>0</v>
      </c>
      <c r="L121" s="106">
        <f t="shared" si="174"/>
        <v>0</v>
      </c>
      <c r="M121" s="101"/>
    </row>
    <row r="122" spans="1:13" ht="13.8" x14ac:dyDescent="0.25">
      <c r="A122" s="112" t="s">
        <v>160</v>
      </c>
      <c r="B122" s="103"/>
      <c r="C122" s="102"/>
      <c r="D122" s="28"/>
      <c r="E122" s="105"/>
      <c r="F122" s="28"/>
      <c r="G122" s="105"/>
      <c r="H122" s="106"/>
      <c r="I122" s="106"/>
      <c r="J122" s="156"/>
      <c r="K122" s="157"/>
      <c r="L122" s="106"/>
      <c r="M122" s="101"/>
    </row>
    <row r="123" spans="1:13" ht="13.8" x14ac:dyDescent="0.25">
      <c r="A123" s="113" t="s">
        <v>161</v>
      </c>
      <c r="B123" s="103">
        <v>1</v>
      </c>
      <c r="C123" s="102" t="s">
        <v>140</v>
      </c>
      <c r="D123" s="28"/>
      <c r="E123" s="105">
        <f>D123*B123</f>
        <v>0</v>
      </c>
      <c r="F123" s="28"/>
      <c r="G123" s="105">
        <f t="shared" ref="G123" si="175">F123*B123</f>
        <v>0</v>
      </c>
      <c r="H123" s="106">
        <f t="shared" ref="H123" si="176">D123+F123</f>
        <v>0</v>
      </c>
      <c r="I123" s="106">
        <f t="shared" ref="I123" si="177">H123*B123</f>
        <v>0</v>
      </c>
      <c r="J123" s="156">
        <f t="shared" ref="J123" si="178">K123*I123</f>
        <v>0</v>
      </c>
      <c r="K123" s="157">
        <f t="shared" ref="K123" si="179">$K$12</f>
        <v>0</v>
      </c>
      <c r="L123" s="106">
        <f t="shared" ref="L123" si="180">J123+I123</f>
        <v>0</v>
      </c>
      <c r="M123" s="101"/>
    </row>
    <row r="124" spans="1:13" ht="13.8" x14ac:dyDescent="0.25">
      <c r="A124" s="113" t="s">
        <v>162</v>
      </c>
      <c r="B124" s="103"/>
      <c r="C124" s="102"/>
      <c r="D124" s="28"/>
      <c r="E124" s="105"/>
      <c r="F124" s="28"/>
      <c r="G124" s="105"/>
      <c r="H124" s="106"/>
      <c r="I124" s="106"/>
      <c r="J124" s="156"/>
      <c r="K124" s="157"/>
      <c r="L124" s="106"/>
      <c r="M124" s="101"/>
    </row>
    <row r="125" spans="1:13" ht="15.6" x14ac:dyDescent="0.25">
      <c r="A125" s="114" t="s">
        <v>163</v>
      </c>
      <c r="B125" s="29"/>
      <c r="C125" s="29"/>
      <c r="D125" s="30"/>
      <c r="E125" s="30"/>
      <c r="F125" s="30"/>
      <c r="G125" s="30"/>
      <c r="H125" s="4"/>
      <c r="I125" s="4"/>
      <c r="J125" s="158"/>
      <c r="K125" s="159"/>
      <c r="L125" s="4"/>
      <c r="M125" s="4">
        <f>SUM(L126:L129)</f>
        <v>0</v>
      </c>
    </row>
    <row r="126" spans="1:13" ht="13.8" x14ac:dyDescent="0.25">
      <c r="A126" s="112" t="s">
        <v>164</v>
      </c>
      <c r="B126" s="103"/>
      <c r="C126" s="102"/>
      <c r="D126" s="28"/>
      <c r="E126" s="105"/>
      <c r="F126" s="28"/>
      <c r="G126" s="105"/>
      <c r="H126" s="106"/>
      <c r="I126" s="106"/>
      <c r="J126" s="156"/>
      <c r="K126" s="157"/>
      <c r="L126" s="106"/>
      <c r="M126" s="101"/>
    </row>
    <row r="127" spans="1:13" ht="13.8" x14ac:dyDescent="0.25">
      <c r="A127" s="113" t="s">
        <v>165</v>
      </c>
      <c r="B127" s="103">
        <v>29.52</v>
      </c>
      <c r="C127" s="102" t="s">
        <v>115</v>
      </c>
      <c r="D127" s="28"/>
      <c r="E127" s="105">
        <f>D127*B127</f>
        <v>0</v>
      </c>
      <c r="F127" s="28"/>
      <c r="G127" s="105">
        <f t="shared" ref="G127" si="181">F127*B127</f>
        <v>0</v>
      </c>
      <c r="H127" s="106">
        <f t="shared" ref="H127" si="182">D127+F127</f>
        <v>0</v>
      </c>
      <c r="I127" s="106">
        <f t="shared" ref="I127" si="183">H127*B127</f>
        <v>0</v>
      </c>
      <c r="J127" s="156">
        <f t="shared" ref="J127" si="184">K127*I127</f>
        <v>0</v>
      </c>
      <c r="K127" s="157">
        <f t="shared" ref="K127" si="185">$K$12</f>
        <v>0</v>
      </c>
      <c r="L127" s="106">
        <f t="shared" ref="L127" si="186">J127+I127</f>
        <v>0</v>
      </c>
      <c r="M127" s="101"/>
    </row>
    <row r="128" spans="1:13" ht="13.8" x14ac:dyDescent="0.25">
      <c r="A128" s="112" t="s">
        <v>166</v>
      </c>
      <c r="B128" s="103"/>
      <c r="C128" s="102"/>
      <c r="D128" s="28"/>
      <c r="E128" s="105"/>
      <c r="F128" s="28"/>
      <c r="G128" s="105"/>
      <c r="H128" s="106"/>
      <c r="I128" s="106"/>
      <c r="J128" s="156"/>
      <c r="K128" s="157"/>
      <c r="L128" s="106"/>
      <c r="M128" s="101"/>
    </row>
    <row r="129" spans="1:13" ht="13.8" x14ac:dyDescent="0.25">
      <c r="A129" s="113" t="s">
        <v>167</v>
      </c>
      <c r="B129" s="103">
        <v>23.51</v>
      </c>
      <c r="C129" s="102" t="s">
        <v>115</v>
      </c>
      <c r="D129" s="28"/>
      <c r="E129" s="105">
        <f>D129*B129</f>
        <v>0</v>
      </c>
      <c r="F129" s="28"/>
      <c r="G129" s="105">
        <f t="shared" ref="G129" si="187">F129*B129</f>
        <v>0</v>
      </c>
      <c r="H129" s="106">
        <f t="shared" ref="H129" si="188">D129+F129</f>
        <v>0</v>
      </c>
      <c r="I129" s="106">
        <f t="shared" ref="I129" si="189">H129*B129</f>
        <v>0</v>
      </c>
      <c r="J129" s="156">
        <f t="shared" ref="J129" si="190">K129*I129</f>
        <v>0</v>
      </c>
      <c r="K129" s="157">
        <f t="shared" ref="K129" si="191">$K$12</f>
        <v>0</v>
      </c>
      <c r="L129" s="106">
        <f t="shared" ref="L129" si="192">J129+I129</f>
        <v>0</v>
      </c>
      <c r="M129" s="101"/>
    </row>
    <row r="130" spans="1:13" ht="15.6" x14ac:dyDescent="0.25">
      <c r="A130" s="114" t="s">
        <v>168</v>
      </c>
      <c r="B130" s="29"/>
      <c r="C130" s="29"/>
      <c r="D130" s="30"/>
      <c r="E130" s="30"/>
      <c r="F130" s="30"/>
      <c r="G130" s="30"/>
      <c r="H130" s="4"/>
      <c r="I130" s="4"/>
      <c r="J130" s="158"/>
      <c r="K130" s="159"/>
      <c r="L130" s="4"/>
      <c r="M130" s="4">
        <f>SUM(L131:L134)</f>
        <v>0</v>
      </c>
    </row>
    <row r="131" spans="1:13" ht="13.8" x14ac:dyDescent="0.25">
      <c r="A131" s="112" t="s">
        <v>169</v>
      </c>
      <c r="B131" s="103"/>
      <c r="C131" s="102"/>
      <c r="D131" s="28"/>
      <c r="E131" s="105"/>
      <c r="F131" s="28"/>
      <c r="G131" s="105"/>
      <c r="H131" s="106"/>
      <c r="I131" s="106"/>
      <c r="J131" s="156"/>
      <c r="K131" s="157"/>
      <c r="L131" s="106"/>
      <c r="M131" s="101"/>
    </row>
    <row r="132" spans="1:13" ht="13.8" x14ac:dyDescent="0.25">
      <c r="A132" s="113" t="s">
        <v>170</v>
      </c>
      <c r="B132" s="103">
        <v>61.3</v>
      </c>
      <c r="C132" s="102" t="s">
        <v>115</v>
      </c>
      <c r="D132" s="28"/>
      <c r="E132" s="105">
        <f>D132*B132</f>
        <v>0</v>
      </c>
      <c r="F132" s="28"/>
      <c r="G132" s="105">
        <f t="shared" ref="G132" si="193">F132*B132</f>
        <v>0</v>
      </c>
      <c r="H132" s="106">
        <f t="shared" ref="H132" si="194">D132+F132</f>
        <v>0</v>
      </c>
      <c r="I132" s="106">
        <f t="shared" ref="I132" si="195">H132*B132</f>
        <v>0</v>
      </c>
      <c r="J132" s="156">
        <f t="shared" ref="J132" si="196">K132*I132</f>
        <v>0</v>
      </c>
      <c r="K132" s="157">
        <f t="shared" ref="K132" si="197">$K$12</f>
        <v>0</v>
      </c>
      <c r="L132" s="106">
        <f t="shared" ref="L132" si="198">J132+I132</f>
        <v>0</v>
      </c>
      <c r="M132" s="101"/>
    </row>
    <row r="133" spans="1:13" ht="13.8" x14ac:dyDescent="0.25">
      <c r="A133" s="112" t="s">
        <v>171</v>
      </c>
      <c r="B133" s="103"/>
      <c r="C133" s="102"/>
      <c r="D133" s="28"/>
      <c r="E133" s="105"/>
      <c r="F133" s="28"/>
      <c r="G133" s="105"/>
      <c r="H133" s="106"/>
      <c r="I133" s="106"/>
      <c r="J133" s="156"/>
      <c r="K133" s="157"/>
      <c r="L133" s="106"/>
      <c r="M133" s="101"/>
    </row>
    <row r="134" spans="1:13" ht="13.8" x14ac:dyDescent="0.25">
      <c r="A134" s="113" t="s">
        <v>172</v>
      </c>
      <c r="B134" s="103">
        <v>5.73</v>
      </c>
      <c r="C134" s="102" t="s">
        <v>115</v>
      </c>
      <c r="D134" s="28"/>
      <c r="E134" s="105">
        <f>D134*B134</f>
        <v>0</v>
      </c>
      <c r="F134" s="28"/>
      <c r="G134" s="105">
        <f t="shared" ref="G134" si="199">F134*B134</f>
        <v>0</v>
      </c>
      <c r="H134" s="106">
        <f t="shared" ref="H134" si="200">D134+F134</f>
        <v>0</v>
      </c>
      <c r="I134" s="106">
        <f t="shared" ref="I134" si="201">H134*B134</f>
        <v>0</v>
      </c>
      <c r="J134" s="156">
        <f t="shared" ref="J134" si="202">K134*I134</f>
        <v>0</v>
      </c>
      <c r="K134" s="157">
        <f t="shared" ref="K134" si="203">$K$12</f>
        <v>0</v>
      </c>
      <c r="L134" s="106">
        <f t="shared" ref="L134" si="204">J134+I134</f>
        <v>0</v>
      </c>
      <c r="M134" s="101"/>
    </row>
    <row r="135" spans="1:13" ht="15.6" x14ac:dyDescent="0.25">
      <c r="A135" s="114" t="s">
        <v>173</v>
      </c>
      <c r="B135" s="29"/>
      <c r="C135" s="29"/>
      <c r="D135" s="30"/>
      <c r="E135" s="30"/>
      <c r="F135" s="30"/>
      <c r="G135" s="30"/>
      <c r="H135" s="4"/>
      <c r="I135" s="4"/>
      <c r="J135" s="158"/>
      <c r="K135" s="159"/>
      <c r="L135" s="4"/>
      <c r="M135" s="4">
        <f>SUM(L136:L139)</f>
        <v>0</v>
      </c>
    </row>
    <row r="136" spans="1:13" ht="13.8" x14ac:dyDescent="0.25">
      <c r="A136" s="112" t="s">
        <v>174</v>
      </c>
      <c r="B136" s="103"/>
      <c r="C136" s="102"/>
      <c r="D136" s="28"/>
      <c r="E136" s="105"/>
      <c r="F136" s="28"/>
      <c r="G136" s="105"/>
      <c r="H136" s="106"/>
      <c r="I136" s="106"/>
      <c r="J136" s="156"/>
      <c r="K136" s="157"/>
      <c r="L136" s="106"/>
      <c r="M136" s="101"/>
    </row>
    <row r="137" spans="1:13" ht="13.8" x14ac:dyDescent="0.25">
      <c r="A137" s="113" t="s">
        <v>175</v>
      </c>
      <c r="B137" s="103">
        <v>79.87</v>
      </c>
      <c r="C137" s="102" t="s">
        <v>115</v>
      </c>
      <c r="D137" s="28"/>
      <c r="E137" s="105">
        <f>D137*B137</f>
        <v>0</v>
      </c>
      <c r="F137" s="28"/>
      <c r="G137" s="105">
        <f t="shared" ref="G137" si="205">F137*B137</f>
        <v>0</v>
      </c>
      <c r="H137" s="106">
        <f t="shared" ref="H137" si="206">D137+F137</f>
        <v>0</v>
      </c>
      <c r="I137" s="106">
        <f t="shared" ref="I137" si="207">H137*B137</f>
        <v>0</v>
      </c>
      <c r="J137" s="156">
        <f t="shared" ref="J137" si="208">K137*I137</f>
        <v>0</v>
      </c>
      <c r="K137" s="157">
        <f t="shared" ref="K137" si="209">$K$12</f>
        <v>0</v>
      </c>
      <c r="L137" s="106">
        <f t="shared" ref="L137" si="210">J137+I137</f>
        <v>0</v>
      </c>
      <c r="M137" s="101"/>
    </row>
    <row r="138" spans="1:13" ht="13.8" x14ac:dyDescent="0.25">
      <c r="A138" s="112" t="s">
        <v>176</v>
      </c>
      <c r="B138" s="103"/>
      <c r="C138" s="102"/>
      <c r="D138" s="28"/>
      <c r="E138" s="105"/>
      <c r="F138" s="28"/>
      <c r="G138" s="105"/>
      <c r="H138" s="106"/>
      <c r="I138" s="106"/>
      <c r="J138" s="156"/>
      <c r="K138" s="157"/>
      <c r="L138" s="106"/>
      <c r="M138" s="101"/>
    </row>
    <row r="139" spans="1:13" ht="13.8" x14ac:dyDescent="0.25">
      <c r="A139" s="113" t="s">
        <v>177</v>
      </c>
      <c r="B139" s="103">
        <v>79.87</v>
      </c>
      <c r="C139" s="102" t="s">
        <v>115</v>
      </c>
      <c r="D139" s="28"/>
      <c r="E139" s="105">
        <f>D139*B139</f>
        <v>0</v>
      </c>
      <c r="F139" s="28"/>
      <c r="G139" s="105">
        <f t="shared" ref="G139" si="211">F139*B139</f>
        <v>0</v>
      </c>
      <c r="H139" s="106">
        <f t="shared" ref="H139" si="212">D139+F139</f>
        <v>0</v>
      </c>
      <c r="I139" s="106">
        <f t="shared" ref="I139" si="213">H139*B139</f>
        <v>0</v>
      </c>
      <c r="J139" s="156">
        <f t="shared" ref="J139" si="214">K139*I139</f>
        <v>0</v>
      </c>
      <c r="K139" s="157">
        <f t="shared" ref="K139" si="215">$K$12</f>
        <v>0</v>
      </c>
      <c r="L139" s="106">
        <f t="shared" ref="L139" si="216">J139+I139</f>
        <v>0</v>
      </c>
      <c r="M139" s="101"/>
    </row>
    <row r="140" spans="1:13" ht="15.6" x14ac:dyDescent="0.25">
      <c r="A140" s="31" t="s">
        <v>61</v>
      </c>
      <c r="B140" s="29"/>
      <c r="C140" s="29"/>
      <c r="D140" s="30"/>
      <c r="E140" s="30"/>
      <c r="F140" s="30"/>
      <c r="G140" s="30"/>
      <c r="H140" s="4"/>
      <c r="I140" s="4"/>
      <c r="J140" s="158"/>
      <c r="K140" s="159"/>
      <c r="L140" s="4"/>
      <c r="M140" s="4">
        <f>SUM(L141:L142)</f>
        <v>0</v>
      </c>
    </row>
    <row r="141" spans="1:13" ht="13.8" x14ac:dyDescent="0.25">
      <c r="A141" s="97" t="s">
        <v>62</v>
      </c>
      <c r="B141" s="103"/>
      <c r="C141" s="102"/>
      <c r="D141" s="28"/>
      <c r="E141" s="99"/>
      <c r="F141" s="28"/>
      <c r="G141" s="99"/>
      <c r="H141" s="100"/>
      <c r="I141" s="100"/>
      <c r="J141" s="154"/>
      <c r="K141" s="157">
        <f t="shared" ref="K141:K156" si="217">$K$12</f>
        <v>0</v>
      </c>
      <c r="L141" s="100"/>
      <c r="M141" s="101"/>
    </row>
    <row r="142" spans="1:13" ht="13.8" x14ac:dyDescent="0.25">
      <c r="A142" s="102" t="s">
        <v>63</v>
      </c>
      <c r="B142" s="103">
        <v>682</v>
      </c>
      <c r="C142" s="102" t="s">
        <v>18</v>
      </c>
      <c r="D142" s="28"/>
      <c r="E142" s="105">
        <f t="shared" ref="E142" si="218">D142*B142</f>
        <v>0</v>
      </c>
      <c r="F142" s="28"/>
      <c r="G142" s="105">
        <f t="shared" ref="G142" si="219">F142*B142</f>
        <v>0</v>
      </c>
      <c r="H142" s="106">
        <f t="shared" ref="H142" si="220">D142+F142</f>
        <v>0</v>
      </c>
      <c r="I142" s="106">
        <f t="shared" ref="I142" si="221">H142*B142</f>
        <v>0</v>
      </c>
      <c r="J142" s="156">
        <f t="shared" ref="J142" si="222">K142*I142</f>
        <v>0</v>
      </c>
      <c r="K142" s="157">
        <f t="shared" si="217"/>
        <v>0</v>
      </c>
      <c r="L142" s="106">
        <f t="shared" ref="L142" si="223">J142+I142</f>
        <v>0</v>
      </c>
      <c r="M142" s="101"/>
    </row>
    <row r="143" spans="1:13" ht="15.6" x14ac:dyDescent="0.25">
      <c r="A143" s="31" t="s">
        <v>64</v>
      </c>
      <c r="B143" s="29"/>
      <c r="C143" s="29"/>
      <c r="D143" s="30"/>
      <c r="E143" s="30"/>
      <c r="F143" s="30"/>
      <c r="G143" s="30"/>
      <c r="H143" s="4"/>
      <c r="I143" s="4"/>
      <c r="J143" s="158"/>
      <c r="K143" s="159"/>
      <c r="L143" s="4"/>
      <c r="M143" s="4">
        <f>SUM(L144:L152)</f>
        <v>0</v>
      </c>
    </row>
    <row r="144" spans="1:13" ht="13.8" x14ac:dyDescent="0.25">
      <c r="A144" s="97" t="s">
        <v>65</v>
      </c>
      <c r="B144" s="103"/>
      <c r="C144" s="102"/>
      <c r="D144" s="28"/>
      <c r="E144" s="99"/>
      <c r="F144" s="28"/>
      <c r="G144" s="99"/>
      <c r="H144" s="100"/>
      <c r="I144" s="100"/>
      <c r="J144" s="154"/>
      <c r="K144" s="157">
        <f t="shared" si="217"/>
        <v>0</v>
      </c>
      <c r="L144" s="100"/>
      <c r="M144" s="101"/>
    </row>
    <row r="145" spans="1:13" ht="13.8" x14ac:dyDescent="0.25">
      <c r="A145" s="97" t="s">
        <v>112</v>
      </c>
      <c r="B145" s="103"/>
      <c r="C145" s="102"/>
      <c r="D145" s="28"/>
      <c r="E145" s="99"/>
      <c r="F145" s="28"/>
      <c r="G145" s="99"/>
      <c r="H145" s="100"/>
      <c r="I145" s="100"/>
      <c r="J145" s="154"/>
      <c r="K145" s="157">
        <f t="shared" si="217"/>
        <v>0</v>
      </c>
      <c r="L145" s="100"/>
      <c r="M145" s="101"/>
    </row>
    <row r="146" spans="1:13" ht="13.8" x14ac:dyDescent="0.25">
      <c r="A146" s="102" t="s">
        <v>66</v>
      </c>
      <c r="B146" s="103">
        <v>4</v>
      </c>
      <c r="C146" s="102" t="s">
        <v>18</v>
      </c>
      <c r="D146" s="28"/>
      <c r="E146" s="105">
        <f t="shared" ref="E146:E148" si="224">D146*B146</f>
        <v>0</v>
      </c>
      <c r="F146" s="28"/>
      <c r="G146" s="105">
        <f t="shared" ref="G146:G148" si="225">F146*B146</f>
        <v>0</v>
      </c>
      <c r="H146" s="106">
        <f t="shared" ref="H146:H148" si="226">D146+F146</f>
        <v>0</v>
      </c>
      <c r="I146" s="106">
        <f t="shared" ref="I146:I148" si="227">H146*B146</f>
        <v>0</v>
      </c>
      <c r="J146" s="156">
        <f t="shared" ref="J146:J148" si="228">K146*I146</f>
        <v>0</v>
      </c>
      <c r="K146" s="157">
        <f t="shared" si="217"/>
        <v>0</v>
      </c>
      <c r="L146" s="106">
        <f t="shared" ref="L146:L148" si="229">J146+I146</f>
        <v>0</v>
      </c>
      <c r="M146" s="101"/>
    </row>
    <row r="147" spans="1:13" ht="13.8" x14ac:dyDescent="0.25">
      <c r="A147" s="102" t="s">
        <v>67</v>
      </c>
      <c r="B147" s="103">
        <v>20</v>
      </c>
      <c r="C147" s="102" t="s">
        <v>33</v>
      </c>
      <c r="D147" s="28"/>
      <c r="E147" s="105">
        <f t="shared" si="224"/>
        <v>0</v>
      </c>
      <c r="F147" s="28"/>
      <c r="G147" s="105">
        <f t="shared" si="225"/>
        <v>0</v>
      </c>
      <c r="H147" s="106">
        <f t="shared" si="226"/>
        <v>0</v>
      </c>
      <c r="I147" s="106">
        <f t="shared" si="227"/>
        <v>0</v>
      </c>
      <c r="J147" s="156">
        <f t="shared" si="228"/>
        <v>0</v>
      </c>
      <c r="K147" s="157">
        <f t="shared" si="217"/>
        <v>0</v>
      </c>
      <c r="L147" s="106">
        <f t="shared" si="229"/>
        <v>0</v>
      </c>
      <c r="M147" s="101"/>
    </row>
    <row r="148" spans="1:13" ht="13.8" x14ac:dyDescent="0.25">
      <c r="A148" s="102" t="s">
        <v>68</v>
      </c>
      <c r="B148" s="103">
        <v>4</v>
      </c>
      <c r="C148" s="102" t="s">
        <v>18</v>
      </c>
      <c r="D148" s="28"/>
      <c r="E148" s="105">
        <f t="shared" si="224"/>
        <v>0</v>
      </c>
      <c r="F148" s="28"/>
      <c r="G148" s="105">
        <f t="shared" si="225"/>
        <v>0</v>
      </c>
      <c r="H148" s="106">
        <f t="shared" si="226"/>
        <v>0</v>
      </c>
      <c r="I148" s="106">
        <f t="shared" si="227"/>
        <v>0</v>
      </c>
      <c r="J148" s="156">
        <f t="shared" si="228"/>
        <v>0</v>
      </c>
      <c r="K148" s="157">
        <f t="shared" si="217"/>
        <v>0</v>
      </c>
      <c r="L148" s="106">
        <f t="shared" si="229"/>
        <v>0</v>
      </c>
      <c r="M148" s="101"/>
    </row>
    <row r="149" spans="1:13" ht="13.8" x14ac:dyDescent="0.25">
      <c r="A149" s="97" t="s">
        <v>195</v>
      </c>
      <c r="B149" s="103"/>
      <c r="C149" s="102"/>
      <c r="D149" s="28"/>
      <c r="E149" s="105"/>
      <c r="F149" s="28"/>
      <c r="G149" s="105"/>
      <c r="H149" s="106"/>
      <c r="I149" s="106"/>
      <c r="J149" s="156"/>
      <c r="K149" s="157"/>
      <c r="L149" s="106"/>
      <c r="M149" s="101"/>
    </row>
    <row r="150" spans="1:13" ht="13.8" x14ac:dyDescent="0.25">
      <c r="A150" s="102" t="s">
        <v>196</v>
      </c>
      <c r="B150" s="103"/>
      <c r="C150" s="102"/>
      <c r="D150" s="28"/>
      <c r="E150" s="105"/>
      <c r="F150" s="28"/>
      <c r="G150" s="105"/>
      <c r="H150" s="106"/>
      <c r="I150" s="106"/>
      <c r="J150" s="156"/>
      <c r="K150" s="157"/>
      <c r="L150" s="106"/>
      <c r="M150" s="101"/>
    </row>
    <row r="151" spans="1:13" ht="13.8" x14ac:dyDescent="0.25">
      <c r="A151" s="102" t="s">
        <v>197</v>
      </c>
      <c r="B151" s="103">
        <v>28</v>
      </c>
      <c r="C151" s="102" t="s">
        <v>107</v>
      </c>
      <c r="D151" s="28"/>
      <c r="E151" s="105">
        <f t="shared" ref="E151:E152" si="230">D151*B151</f>
        <v>0</v>
      </c>
      <c r="F151" s="28"/>
      <c r="G151" s="105">
        <f t="shared" ref="G151" si="231">F151*B151</f>
        <v>0</v>
      </c>
      <c r="H151" s="106">
        <f t="shared" ref="H151" si="232">D151+F151</f>
        <v>0</v>
      </c>
      <c r="I151" s="106">
        <f t="shared" ref="I151" si="233">H151*B151</f>
        <v>0</v>
      </c>
      <c r="J151" s="156">
        <f t="shared" ref="J151" si="234">K151*I151</f>
        <v>0</v>
      </c>
      <c r="K151" s="157">
        <f t="shared" si="217"/>
        <v>0</v>
      </c>
      <c r="L151" s="106">
        <f t="shared" ref="L151" si="235">J151+I151</f>
        <v>0</v>
      </c>
      <c r="M151" s="101"/>
    </row>
    <row r="152" spans="1:13" ht="13.8" x14ac:dyDescent="0.25">
      <c r="A152" s="102" t="s">
        <v>198</v>
      </c>
      <c r="B152" s="103">
        <v>3</v>
      </c>
      <c r="C152" s="102" t="s">
        <v>140</v>
      </c>
      <c r="D152" s="28"/>
      <c r="E152" s="105">
        <f t="shared" si="230"/>
        <v>0</v>
      </c>
      <c r="F152" s="28"/>
      <c r="G152" s="105">
        <f t="shared" ref="G152" si="236">F152*B152</f>
        <v>0</v>
      </c>
      <c r="H152" s="106">
        <f t="shared" ref="H152" si="237">D152+F152</f>
        <v>0</v>
      </c>
      <c r="I152" s="106">
        <f t="shared" ref="I152" si="238">H152*B152</f>
        <v>0</v>
      </c>
      <c r="J152" s="156">
        <f t="shared" ref="J152" si="239">K152*I152</f>
        <v>0</v>
      </c>
      <c r="K152" s="157">
        <f t="shared" si="217"/>
        <v>0</v>
      </c>
      <c r="L152" s="106">
        <f t="shared" ref="L152" si="240">J152+I152</f>
        <v>0</v>
      </c>
      <c r="M152" s="101"/>
    </row>
    <row r="153" spans="1:13" ht="15.6" x14ac:dyDescent="0.25">
      <c r="A153" s="31" t="s">
        <v>69</v>
      </c>
      <c r="B153" s="29"/>
      <c r="C153" s="29"/>
      <c r="D153" s="30"/>
      <c r="E153" s="30"/>
      <c r="F153" s="30"/>
      <c r="G153" s="30"/>
      <c r="H153" s="4"/>
      <c r="I153" s="4"/>
      <c r="J153" s="158"/>
      <c r="K153" s="159"/>
      <c r="L153" s="4"/>
      <c r="M153" s="4">
        <f>SUM(L154:L156)</f>
        <v>0</v>
      </c>
    </row>
    <row r="154" spans="1:13" ht="13.8" x14ac:dyDescent="0.25">
      <c r="A154" s="97" t="s">
        <v>70</v>
      </c>
      <c r="B154" s="103"/>
      <c r="C154" s="102"/>
      <c r="D154" s="28"/>
      <c r="E154" s="99"/>
      <c r="F154" s="28"/>
      <c r="G154" s="99"/>
      <c r="H154" s="100"/>
      <c r="I154" s="100"/>
      <c r="J154" s="154"/>
      <c r="K154" s="157">
        <f t="shared" si="217"/>
        <v>0</v>
      </c>
      <c r="L154" s="100"/>
      <c r="M154" s="101"/>
    </row>
    <row r="155" spans="1:13" ht="13.8" x14ac:dyDescent="0.25">
      <c r="A155" s="97" t="s">
        <v>71</v>
      </c>
      <c r="B155" s="103"/>
      <c r="C155" s="102"/>
      <c r="D155" s="28"/>
      <c r="E155" s="99"/>
      <c r="F155" s="28"/>
      <c r="G155" s="99"/>
      <c r="H155" s="100"/>
      <c r="I155" s="100"/>
      <c r="J155" s="154"/>
      <c r="K155" s="157">
        <f t="shared" si="217"/>
        <v>0</v>
      </c>
      <c r="L155" s="100"/>
      <c r="M155" s="101"/>
    </row>
    <row r="156" spans="1:13" ht="13.8" x14ac:dyDescent="0.25">
      <c r="A156" s="102" t="s">
        <v>72</v>
      </c>
      <c r="B156" s="103">
        <v>6</v>
      </c>
      <c r="C156" s="102" t="s">
        <v>73</v>
      </c>
      <c r="D156" s="28"/>
      <c r="E156" s="105">
        <f t="shared" ref="E156" si="241">D156*B156</f>
        <v>0</v>
      </c>
      <c r="F156" s="28"/>
      <c r="G156" s="105">
        <f t="shared" ref="G156" si="242">F156*B156</f>
        <v>0</v>
      </c>
      <c r="H156" s="106">
        <f t="shared" ref="H156" si="243">D156+F156</f>
        <v>0</v>
      </c>
      <c r="I156" s="106">
        <f t="shared" ref="I156" si="244">H156*B156</f>
        <v>0</v>
      </c>
      <c r="J156" s="156">
        <f t="shared" ref="J156" si="245">K156*I156</f>
        <v>0</v>
      </c>
      <c r="K156" s="157">
        <f t="shared" si="217"/>
        <v>0</v>
      </c>
      <c r="L156" s="106">
        <f t="shared" ref="L156" si="246">J156+I156</f>
        <v>0</v>
      </c>
      <c r="M156" s="101"/>
    </row>
    <row r="157" spans="1:13" ht="15.6" x14ac:dyDescent="0.25">
      <c r="A157" s="115" t="s">
        <v>178</v>
      </c>
      <c r="B157" s="29"/>
      <c r="C157" s="29"/>
      <c r="D157" s="30"/>
      <c r="E157" s="30"/>
      <c r="F157" s="30"/>
      <c r="G157" s="30"/>
      <c r="H157" s="4"/>
      <c r="I157" s="4"/>
      <c r="J157" s="158"/>
      <c r="K157" s="159"/>
      <c r="L157" s="4"/>
      <c r="M157" s="4">
        <f>SUM(L158:L160)</f>
        <v>0</v>
      </c>
    </row>
    <row r="158" spans="1:13" ht="13.8" x14ac:dyDescent="0.25">
      <c r="A158" s="112" t="s">
        <v>179</v>
      </c>
      <c r="B158" s="103"/>
      <c r="C158" s="102"/>
      <c r="D158" s="28"/>
      <c r="E158" s="105"/>
      <c r="F158" s="28"/>
      <c r="G158" s="105"/>
      <c r="H158" s="106"/>
      <c r="I158" s="106"/>
      <c r="J158" s="156"/>
      <c r="K158" s="157"/>
      <c r="L158" s="106"/>
      <c r="M158" s="101"/>
    </row>
    <row r="159" spans="1:13" ht="13.8" x14ac:dyDescent="0.25">
      <c r="A159" s="112" t="s">
        <v>180</v>
      </c>
      <c r="B159" s="103"/>
      <c r="C159" s="102"/>
      <c r="D159" s="28"/>
      <c r="E159" s="105"/>
      <c r="F159" s="28"/>
      <c r="G159" s="105"/>
      <c r="H159" s="106"/>
      <c r="I159" s="106"/>
      <c r="J159" s="156"/>
      <c r="K159" s="157"/>
      <c r="L159" s="106"/>
      <c r="M159" s="101"/>
    </row>
    <row r="160" spans="1:13" ht="13.8" x14ac:dyDescent="0.25">
      <c r="A160" s="113" t="s">
        <v>181</v>
      </c>
      <c r="B160" s="103">
        <v>24.3</v>
      </c>
      <c r="C160" s="102" t="s">
        <v>115</v>
      </c>
      <c r="D160" s="28"/>
      <c r="E160" s="105">
        <f t="shared" ref="E160" si="247">D160*B160</f>
        <v>0</v>
      </c>
      <c r="F160" s="28"/>
      <c r="G160" s="105">
        <f t="shared" ref="G160" si="248">F160*B160</f>
        <v>0</v>
      </c>
      <c r="H160" s="106">
        <f t="shared" ref="H160" si="249">D160+F160</f>
        <v>0</v>
      </c>
      <c r="I160" s="106">
        <f t="shared" ref="I160" si="250">H160*B160</f>
        <v>0</v>
      </c>
      <c r="J160" s="156">
        <f t="shared" ref="J160" si="251">K160*I160</f>
        <v>0</v>
      </c>
      <c r="K160" s="157">
        <f t="shared" ref="K160" si="252">$K$12</f>
        <v>0</v>
      </c>
      <c r="L160" s="106">
        <f t="shared" ref="L160" si="253">J160+I160</f>
        <v>0</v>
      </c>
      <c r="M160" s="101"/>
    </row>
    <row r="161" spans="1:13" ht="15.6" x14ac:dyDescent="0.25">
      <c r="A161" s="115" t="s">
        <v>182</v>
      </c>
      <c r="B161" s="29"/>
      <c r="C161" s="29"/>
      <c r="D161" s="30"/>
      <c r="E161" s="30"/>
      <c r="F161" s="30"/>
      <c r="G161" s="30"/>
      <c r="H161" s="4"/>
      <c r="I161" s="4"/>
      <c r="J161" s="158"/>
      <c r="K161" s="159"/>
      <c r="L161" s="4"/>
      <c r="M161" s="4">
        <f>SUM(L162:L168)</f>
        <v>0</v>
      </c>
    </row>
    <row r="162" spans="1:13" ht="13.8" x14ac:dyDescent="0.25">
      <c r="A162" s="112" t="s">
        <v>183</v>
      </c>
      <c r="B162" s="103"/>
      <c r="C162" s="102"/>
      <c r="D162" s="28"/>
      <c r="E162" s="101"/>
      <c r="F162" s="28"/>
      <c r="G162" s="105"/>
      <c r="H162" s="106"/>
      <c r="I162" s="106"/>
      <c r="J162" s="156"/>
      <c r="K162" s="157"/>
      <c r="L162" s="106"/>
      <c r="M162" s="101"/>
    </row>
    <row r="163" spans="1:13" ht="13.8" x14ac:dyDescent="0.25">
      <c r="A163" s="113" t="s">
        <v>184</v>
      </c>
      <c r="B163" s="103">
        <v>17</v>
      </c>
      <c r="C163" s="102" t="s">
        <v>115</v>
      </c>
      <c r="D163" s="28"/>
      <c r="E163" s="105">
        <f t="shared" ref="E163:E164" si="254">D163*B163</f>
        <v>0</v>
      </c>
      <c r="F163" s="28"/>
      <c r="G163" s="105">
        <f t="shared" ref="G163:G164" si="255">F163*B163</f>
        <v>0</v>
      </c>
      <c r="H163" s="106">
        <f t="shared" ref="H163:H164" si="256">D163+F163</f>
        <v>0</v>
      </c>
      <c r="I163" s="106">
        <f t="shared" ref="I163:I164" si="257">H163*B163</f>
        <v>0</v>
      </c>
      <c r="J163" s="156">
        <f t="shared" ref="J163:J164" si="258">K163*I163</f>
        <v>0</v>
      </c>
      <c r="K163" s="157">
        <f t="shared" ref="K163:K164" si="259">$K$12</f>
        <v>0</v>
      </c>
      <c r="L163" s="106">
        <f t="shared" ref="L163:L164" si="260">J163+I163</f>
        <v>0</v>
      </c>
      <c r="M163" s="101"/>
    </row>
    <row r="164" spans="1:13" ht="13.8" x14ac:dyDescent="0.25">
      <c r="A164" s="113" t="s">
        <v>185</v>
      </c>
      <c r="B164" s="103">
        <v>100.39</v>
      </c>
      <c r="C164" s="102" t="s">
        <v>115</v>
      </c>
      <c r="D164" s="28"/>
      <c r="E164" s="105">
        <f t="shared" si="254"/>
        <v>0</v>
      </c>
      <c r="F164" s="28"/>
      <c r="G164" s="105">
        <f t="shared" si="255"/>
        <v>0</v>
      </c>
      <c r="H164" s="106">
        <f t="shared" si="256"/>
        <v>0</v>
      </c>
      <c r="I164" s="106">
        <f t="shared" si="257"/>
        <v>0</v>
      </c>
      <c r="J164" s="156">
        <f t="shared" si="258"/>
        <v>0</v>
      </c>
      <c r="K164" s="157">
        <f t="shared" si="259"/>
        <v>0</v>
      </c>
      <c r="L164" s="106">
        <f t="shared" si="260"/>
        <v>0</v>
      </c>
      <c r="M164" s="101"/>
    </row>
    <row r="165" spans="1:13" ht="13.8" x14ac:dyDescent="0.25">
      <c r="A165" s="112" t="s">
        <v>186</v>
      </c>
      <c r="B165" s="103"/>
      <c r="C165" s="102"/>
      <c r="D165" s="28"/>
      <c r="E165" s="105"/>
      <c r="F165" s="28"/>
      <c r="G165" s="105"/>
      <c r="H165" s="106"/>
      <c r="I165" s="106"/>
      <c r="J165" s="156"/>
      <c r="K165" s="157"/>
      <c r="L165" s="106"/>
      <c r="M165" s="101"/>
    </row>
    <row r="166" spans="1:13" ht="13.8" x14ac:dyDescent="0.25">
      <c r="A166" s="102" t="s">
        <v>66</v>
      </c>
      <c r="B166" s="103">
        <v>58</v>
      </c>
      <c r="C166" s="102" t="s">
        <v>115</v>
      </c>
      <c r="D166" s="28"/>
      <c r="E166" s="105">
        <f t="shared" ref="E166" si="261">D166*B166</f>
        <v>0</v>
      </c>
      <c r="F166" s="28"/>
      <c r="G166" s="105">
        <f t="shared" ref="G166:G167" si="262">F166*B166</f>
        <v>0</v>
      </c>
      <c r="H166" s="106">
        <f t="shared" ref="H166:H167" si="263">D166+F166</f>
        <v>0</v>
      </c>
      <c r="I166" s="106">
        <f t="shared" ref="I166:I167" si="264">H166*B166</f>
        <v>0</v>
      </c>
      <c r="J166" s="156">
        <f t="shared" ref="J166:J167" si="265">K166*I166</f>
        <v>0</v>
      </c>
      <c r="K166" s="157">
        <f t="shared" ref="K166" si="266">$K$12</f>
        <v>0</v>
      </c>
      <c r="L166" s="106">
        <f t="shared" ref="L166:L167" si="267">J166+I166</f>
        <v>0</v>
      </c>
      <c r="M166" s="101"/>
    </row>
    <row r="167" spans="1:13" ht="13.8" x14ac:dyDescent="0.25">
      <c r="A167" s="102" t="s">
        <v>67</v>
      </c>
      <c r="B167" s="103">
        <v>95</v>
      </c>
      <c r="C167" s="102" t="s">
        <v>33</v>
      </c>
      <c r="D167" s="28"/>
      <c r="E167" s="105">
        <f t="shared" ref="E167:E168" si="268">D167*B167</f>
        <v>0</v>
      </c>
      <c r="F167" s="28"/>
      <c r="G167" s="105">
        <f t="shared" si="262"/>
        <v>0</v>
      </c>
      <c r="H167" s="106">
        <f t="shared" si="263"/>
        <v>0</v>
      </c>
      <c r="I167" s="106">
        <f t="shared" si="264"/>
        <v>0</v>
      </c>
      <c r="J167" s="156">
        <f t="shared" si="265"/>
        <v>0</v>
      </c>
      <c r="K167" s="157">
        <f t="shared" ref="K167:K168" si="269">$K$12</f>
        <v>0</v>
      </c>
      <c r="L167" s="106">
        <f t="shared" si="267"/>
        <v>0</v>
      </c>
      <c r="M167" s="101"/>
    </row>
    <row r="168" spans="1:13" ht="13.8" x14ac:dyDescent="0.25">
      <c r="A168" s="113" t="s">
        <v>192</v>
      </c>
      <c r="B168" s="103">
        <v>33.700000000000003</v>
      </c>
      <c r="C168" s="102" t="s">
        <v>107</v>
      </c>
      <c r="D168" s="28"/>
      <c r="E168" s="105">
        <f t="shared" si="268"/>
        <v>0</v>
      </c>
      <c r="F168" s="28"/>
      <c r="G168" s="105">
        <f t="shared" ref="G168" si="270">F168*B168</f>
        <v>0</v>
      </c>
      <c r="H168" s="106">
        <f t="shared" ref="H168" si="271">D168+F168</f>
        <v>0</v>
      </c>
      <c r="I168" s="106">
        <f t="shared" ref="I168" si="272">H168*B168</f>
        <v>0</v>
      </c>
      <c r="J168" s="156">
        <f t="shared" ref="J168" si="273">K168*I168</f>
        <v>0</v>
      </c>
      <c r="K168" s="157">
        <f t="shared" si="269"/>
        <v>0</v>
      </c>
      <c r="L168" s="106">
        <f t="shared" ref="L168" si="274">J168+I168</f>
        <v>0</v>
      </c>
      <c r="M168" s="101"/>
    </row>
    <row r="169" spans="1:13" x14ac:dyDescent="0.25">
      <c r="A169" s="116"/>
      <c r="B169" s="117"/>
      <c r="C169" s="116"/>
      <c r="D169" s="116"/>
      <c r="E169" s="116"/>
      <c r="F169" s="118"/>
      <c r="G169" s="116"/>
      <c r="H169" s="116"/>
      <c r="I169" s="118"/>
      <c r="J169" s="119"/>
      <c r="K169" s="116"/>
      <c r="L169" s="120"/>
      <c r="M169" s="116"/>
    </row>
    <row r="170" spans="1:13" ht="15.6" x14ac:dyDescent="0.25">
      <c r="A170" s="23"/>
      <c r="B170" s="24"/>
      <c r="C170" s="24"/>
      <c r="D170" s="23"/>
      <c r="E170" s="25"/>
      <c r="F170" s="25"/>
      <c r="G170" s="25"/>
      <c r="H170" s="42" t="s">
        <v>74</v>
      </c>
      <c r="I170" s="43"/>
      <c r="J170" s="43"/>
      <c r="K170" s="43"/>
      <c r="L170" s="44"/>
      <c r="M170" s="4">
        <f>SUM(M16:M168)</f>
        <v>0</v>
      </c>
    </row>
    <row r="171" spans="1:13" ht="15.6" x14ac:dyDescent="0.25">
      <c r="A171" s="23"/>
      <c r="B171" s="24"/>
      <c r="C171" s="24"/>
      <c r="D171" s="23"/>
      <c r="E171" s="25"/>
      <c r="F171" s="25"/>
      <c r="G171" s="20"/>
      <c r="H171" s="20"/>
      <c r="I171" s="20"/>
      <c r="J171" s="26"/>
      <c r="K171" s="26"/>
      <c r="L171" s="20"/>
      <c r="M171" s="27"/>
    </row>
    <row r="172" spans="1:13" ht="16.8" x14ac:dyDescent="0.25">
      <c r="A172" s="128"/>
      <c r="B172" s="129"/>
      <c r="C172" s="129"/>
      <c r="D172" s="128"/>
      <c r="E172" s="128"/>
      <c r="F172" s="128"/>
      <c r="G172" s="130"/>
      <c r="H172" s="130"/>
      <c r="I172" s="131"/>
      <c r="J172" s="131"/>
      <c r="K172" s="131"/>
      <c r="L172" s="131"/>
      <c r="M172" s="132"/>
    </row>
    <row r="173" spans="1:13" ht="16.8" x14ac:dyDescent="0.25">
      <c r="A173" s="128"/>
      <c r="B173" s="129"/>
      <c r="C173" s="129"/>
      <c r="D173" s="128"/>
      <c r="E173" s="128"/>
      <c r="F173" s="130"/>
      <c r="G173" s="130"/>
      <c r="H173" s="130"/>
      <c r="I173" s="130"/>
      <c r="J173" s="131"/>
      <c r="K173" s="131"/>
      <c r="L173" s="130"/>
      <c r="M173" s="132"/>
    </row>
    <row r="174" spans="1:13" ht="16.8" x14ac:dyDescent="0.25">
      <c r="A174" s="128"/>
      <c r="B174" s="129"/>
      <c r="C174" s="129"/>
      <c r="D174" s="128"/>
      <c r="E174" s="128"/>
      <c r="F174" s="128"/>
      <c r="G174" s="130"/>
      <c r="H174" s="130"/>
      <c r="I174" s="130"/>
      <c r="J174" s="131"/>
      <c r="K174" s="131"/>
      <c r="L174" s="130"/>
      <c r="M174" s="132"/>
    </row>
    <row r="175" spans="1:13" ht="16.8" x14ac:dyDescent="0.3">
      <c r="A175" s="50"/>
      <c r="B175" s="51" t="s">
        <v>201</v>
      </c>
      <c r="C175" s="52"/>
      <c r="D175" s="59"/>
      <c r="E175" s="50"/>
      <c r="F175" s="130"/>
      <c r="G175" s="130"/>
      <c r="H175" s="130"/>
      <c r="I175" s="130"/>
      <c r="J175" s="131"/>
      <c r="K175" s="131"/>
      <c r="L175" s="130"/>
      <c r="M175" s="132"/>
    </row>
    <row r="176" spans="1:13" ht="16.8" x14ac:dyDescent="0.25">
      <c r="A176" s="53"/>
      <c r="B176" s="54"/>
      <c r="C176" s="55"/>
      <c r="D176" s="60"/>
      <c r="E176" s="50"/>
      <c r="F176" s="130"/>
      <c r="G176" s="133"/>
      <c r="H176" s="134"/>
      <c r="I176" s="135"/>
      <c r="J176" s="133"/>
      <c r="K176" s="135"/>
      <c r="L176" s="135"/>
      <c r="M176" s="132"/>
    </row>
    <row r="177" spans="1:13" ht="16.8" x14ac:dyDescent="0.25">
      <c r="A177" s="56"/>
      <c r="B177" s="54"/>
      <c r="C177" s="55"/>
      <c r="D177" s="60"/>
      <c r="E177" s="50"/>
      <c r="F177" s="130"/>
      <c r="G177" s="136"/>
      <c r="H177" s="137"/>
      <c r="I177" s="134"/>
      <c r="J177" s="136"/>
      <c r="K177" s="134"/>
      <c r="L177" s="134"/>
      <c r="M177" s="132"/>
    </row>
    <row r="178" spans="1:13" ht="16.8" x14ac:dyDescent="0.25">
      <c r="A178" s="56"/>
      <c r="B178" s="54"/>
      <c r="C178" s="55"/>
      <c r="D178" s="60"/>
      <c r="E178" s="50"/>
      <c r="F178" s="130"/>
      <c r="G178" s="136"/>
      <c r="H178" s="137"/>
      <c r="I178" s="134"/>
      <c r="J178" s="136"/>
      <c r="K178" s="134"/>
      <c r="L178" s="50"/>
      <c r="M178" s="132"/>
    </row>
    <row r="179" spans="1:13" ht="16.8" x14ac:dyDescent="0.3">
      <c r="A179" s="50"/>
      <c r="B179" s="54"/>
      <c r="C179" s="55"/>
      <c r="D179" s="60"/>
      <c r="E179" s="61"/>
      <c r="F179" s="130"/>
      <c r="G179" s="136"/>
      <c r="H179" s="128"/>
      <c r="I179" s="130"/>
      <c r="J179" s="136"/>
      <c r="K179" s="130"/>
      <c r="L179" s="56"/>
      <c r="M179" s="132"/>
    </row>
    <row r="180" spans="1:13" ht="16.8" x14ac:dyDescent="0.3">
      <c r="A180" s="50"/>
      <c r="B180" s="54"/>
      <c r="C180" s="55"/>
      <c r="D180" s="60"/>
      <c r="E180" s="62"/>
      <c r="F180" s="128"/>
      <c r="G180" s="136"/>
      <c r="H180" s="128"/>
      <c r="I180" s="130"/>
      <c r="J180" s="136"/>
      <c r="K180" s="130"/>
      <c r="L180" s="50"/>
      <c r="M180" s="132"/>
    </row>
    <row r="181" spans="1:13" ht="16.8" x14ac:dyDescent="0.3">
      <c r="A181" s="53"/>
      <c r="B181" s="54"/>
      <c r="C181" s="58" t="s">
        <v>202</v>
      </c>
      <c r="D181" s="60"/>
      <c r="E181" s="62"/>
      <c r="F181" s="128"/>
      <c r="G181" s="50"/>
      <c r="H181" s="50"/>
      <c r="I181" s="50"/>
      <c r="J181" s="138"/>
      <c r="K181" s="139"/>
      <c r="L181" s="50"/>
      <c r="M181" s="140"/>
    </row>
    <row r="182" spans="1:13" ht="16.8" x14ac:dyDescent="0.3">
      <c r="A182" s="56"/>
      <c r="B182" s="54"/>
      <c r="C182" s="51" t="s">
        <v>203</v>
      </c>
      <c r="D182" s="60"/>
      <c r="E182" s="57"/>
      <c r="F182" s="128"/>
      <c r="G182" s="50"/>
      <c r="H182" s="50"/>
      <c r="I182" s="50"/>
      <c r="J182" s="138"/>
      <c r="K182" s="139"/>
      <c r="L182" s="50"/>
      <c r="M182" s="140"/>
    </row>
    <row r="183" spans="1:13" ht="16.8" x14ac:dyDescent="0.3">
      <c r="A183" s="56"/>
      <c r="B183" s="54"/>
      <c r="C183" s="51" t="s">
        <v>204</v>
      </c>
      <c r="D183" s="60"/>
      <c r="E183" s="57"/>
      <c r="F183" s="128"/>
      <c r="G183" s="50"/>
      <c r="H183" s="50"/>
      <c r="I183" s="50"/>
      <c r="J183" s="138"/>
      <c r="K183" s="139"/>
      <c r="L183" s="50"/>
      <c r="M183" s="48"/>
    </row>
    <row r="184" spans="1:13" x14ac:dyDescent="0.25">
      <c r="A184" s="50"/>
      <c r="B184" s="136"/>
      <c r="C184" s="136"/>
      <c r="D184" s="56"/>
      <c r="E184" s="50"/>
      <c r="F184" s="50"/>
      <c r="G184" s="50"/>
      <c r="H184" s="50"/>
      <c r="I184" s="50"/>
      <c r="J184" s="138"/>
      <c r="K184" s="139"/>
      <c r="L184" s="50"/>
      <c r="M184" s="140"/>
    </row>
    <row r="185" spans="1:13" x14ac:dyDescent="0.25">
      <c r="A185" s="48"/>
      <c r="B185" s="48"/>
      <c r="C185" s="48"/>
      <c r="D185" s="48"/>
      <c r="E185" s="48"/>
      <c r="F185" s="48"/>
      <c r="G185" s="48"/>
      <c r="H185" s="48"/>
      <c r="I185" s="48"/>
      <c r="J185" s="141"/>
      <c r="K185" s="48"/>
      <c r="L185" s="141"/>
      <c r="M185" s="48"/>
    </row>
  </sheetData>
  <sheetProtection algorithmName="SHA-512" hashValue="JSO9O5O5FTvw9khca7ikwy7aMWVyUtR7pbqv5D6S59WaGAdiPgXi8mlQSlRclCgvCvvIkhySYJJJZskbd60NRw==" saltValue="StNBAvBmdRAwq2dFfKKg5A==" spinCount="100000" sheet="1" objects="1" scenarios="1" selectLockedCells="1"/>
  <mergeCells count="24">
    <mergeCell ref="A1:D5"/>
    <mergeCell ref="D14:D15"/>
    <mergeCell ref="E14:E15"/>
    <mergeCell ref="A13:A15"/>
    <mergeCell ref="B13:B15"/>
    <mergeCell ref="C13:C15"/>
    <mergeCell ref="D13:E13"/>
    <mergeCell ref="H170:L170"/>
    <mergeCell ref="F13:G13"/>
    <mergeCell ref="H13:H15"/>
    <mergeCell ref="I13:I15"/>
    <mergeCell ref="L13:L15"/>
    <mergeCell ref="A9:M10"/>
    <mergeCell ref="A11:E11"/>
    <mergeCell ref="F11:M11"/>
    <mergeCell ref="A12:E12"/>
    <mergeCell ref="F12:I12"/>
    <mergeCell ref="L12:M12"/>
    <mergeCell ref="M13:M15"/>
    <mergeCell ref="F14:F15"/>
    <mergeCell ref="G14:G15"/>
    <mergeCell ref="J14:J15"/>
    <mergeCell ref="K14:K15"/>
    <mergeCell ref="J13:K13"/>
  </mergeCells>
  <pageMargins left="0.25" right="0.25" top="0.75" bottom="0.75" header="0.3" footer="0.3"/>
  <pageSetup paperSize="9" scale="47" fitToHeight="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8198E5-14A4-4B47-B744-21B7EC79618E}">
  <sheetPr>
    <pageSetUpPr fitToPage="1"/>
  </sheetPr>
  <dimension ref="A1:O49"/>
  <sheetViews>
    <sheetView topLeftCell="A4" zoomScale="70" zoomScaleNormal="70" workbookViewId="0">
      <selection activeCell="E22" sqref="E22"/>
    </sheetView>
  </sheetViews>
  <sheetFormatPr defaultRowHeight="13.2" x14ac:dyDescent="0.25"/>
  <cols>
    <col min="1" max="1" width="85" bestFit="1" customWidth="1"/>
    <col min="2" max="2" width="18.6640625" customWidth="1"/>
    <col min="3" max="3" width="10" customWidth="1"/>
    <col min="4" max="4" width="18.6640625" customWidth="1"/>
    <col min="5" max="5" width="10" customWidth="1"/>
    <col min="6" max="6" width="18.6640625" customWidth="1"/>
    <col min="7" max="7" width="10" customWidth="1"/>
    <col min="8" max="8" width="17" bestFit="1" customWidth="1"/>
    <col min="9" max="9" width="10" customWidth="1"/>
    <col min="10" max="10" width="17" bestFit="1" customWidth="1"/>
    <col min="11" max="11" width="7.21875" bestFit="1" customWidth="1"/>
    <col min="12" max="12" width="17" bestFit="1" customWidth="1"/>
    <col min="13" max="13" width="10" customWidth="1"/>
    <col min="14" max="14" width="18.6640625" customWidth="1"/>
    <col min="15" max="15" width="10" customWidth="1"/>
  </cols>
  <sheetData>
    <row r="1" spans="1:15" x14ac:dyDescent="0.25">
      <c r="A1" s="45" t="s">
        <v>199</v>
      </c>
      <c r="B1" s="45"/>
      <c r="C1" s="45"/>
      <c r="D1" s="143"/>
      <c r="E1" s="144"/>
      <c r="F1" s="143"/>
      <c r="G1" s="144"/>
      <c r="H1" s="144"/>
      <c r="I1" s="144"/>
      <c r="J1" s="144"/>
      <c r="K1" s="144"/>
      <c r="L1" s="144"/>
      <c r="M1" s="144"/>
      <c r="N1" s="143"/>
      <c r="O1" s="144"/>
    </row>
    <row r="2" spans="1:15" x14ac:dyDescent="0.25">
      <c r="A2" s="45"/>
      <c r="B2" s="45"/>
      <c r="C2" s="45"/>
      <c r="D2" s="143"/>
      <c r="E2" s="144"/>
      <c r="F2" s="143"/>
      <c r="G2" s="144"/>
      <c r="H2" s="144"/>
      <c r="I2" s="144"/>
      <c r="J2" s="144"/>
      <c r="K2" s="144"/>
      <c r="L2" s="144"/>
      <c r="M2" s="144"/>
      <c r="N2" s="143"/>
      <c r="O2" s="144"/>
    </row>
    <row r="3" spans="1:15" x14ac:dyDescent="0.25">
      <c r="A3" s="45"/>
      <c r="B3" s="45"/>
      <c r="C3" s="45"/>
      <c r="D3" s="143"/>
      <c r="E3" s="144"/>
      <c r="F3" s="143"/>
      <c r="G3" s="144"/>
      <c r="H3" s="144"/>
      <c r="I3" s="144"/>
      <c r="J3" s="144"/>
      <c r="K3" s="144"/>
      <c r="L3" s="144"/>
      <c r="M3" s="144"/>
      <c r="N3" s="143"/>
      <c r="O3" s="144"/>
    </row>
    <row r="4" spans="1:15" x14ac:dyDescent="0.25">
      <c r="A4" s="45"/>
      <c r="B4" s="45"/>
      <c r="C4" s="45"/>
      <c r="D4" s="143"/>
      <c r="E4" s="144"/>
      <c r="F4" s="143"/>
      <c r="G4" s="144"/>
      <c r="H4" s="144"/>
      <c r="I4" s="144"/>
      <c r="J4" s="144"/>
      <c r="K4" s="144"/>
      <c r="L4" s="144"/>
      <c r="M4" s="144"/>
      <c r="N4" s="143"/>
      <c r="O4" s="144"/>
    </row>
    <row r="5" spans="1:15" x14ac:dyDescent="0.25">
      <c r="A5" s="45"/>
      <c r="B5" s="45"/>
      <c r="C5" s="45"/>
      <c r="D5" s="143"/>
      <c r="E5" s="144"/>
      <c r="F5" s="143"/>
      <c r="G5" s="144"/>
      <c r="H5" s="144"/>
      <c r="I5" s="144"/>
      <c r="J5" s="144"/>
      <c r="K5" s="144"/>
      <c r="L5" s="144"/>
      <c r="M5" s="144"/>
      <c r="N5" s="143"/>
      <c r="O5" s="144"/>
    </row>
    <row r="6" spans="1:15" x14ac:dyDescent="0.25">
      <c r="A6" s="46" t="s">
        <v>200</v>
      </c>
      <c r="B6" s="47"/>
      <c r="C6" s="48"/>
      <c r="D6" s="145"/>
      <c r="E6" s="146"/>
      <c r="F6" s="145"/>
      <c r="G6" s="146"/>
      <c r="H6" s="146"/>
      <c r="I6" s="146"/>
      <c r="J6" s="146"/>
      <c r="K6" s="146"/>
      <c r="L6" s="146"/>
      <c r="M6" s="146"/>
      <c r="N6" s="145"/>
      <c r="O6" s="146"/>
    </row>
    <row r="7" spans="1:15" x14ac:dyDescent="0.25">
      <c r="A7" s="46" t="s">
        <v>200</v>
      </c>
      <c r="B7" s="47"/>
      <c r="C7" s="48"/>
      <c r="D7" s="145"/>
      <c r="E7" s="146"/>
      <c r="F7" s="145"/>
      <c r="G7" s="146"/>
      <c r="H7" s="146"/>
      <c r="I7" s="146"/>
      <c r="J7" s="146"/>
      <c r="K7" s="146"/>
      <c r="L7" s="146"/>
      <c r="M7" s="146"/>
      <c r="N7" s="145"/>
      <c r="O7" s="146"/>
    </row>
    <row r="8" spans="1:15" x14ac:dyDescent="0.25">
      <c r="A8" s="46" t="s">
        <v>200</v>
      </c>
      <c r="B8" s="47"/>
      <c r="C8" s="48"/>
      <c r="D8" s="145"/>
      <c r="E8" s="146"/>
      <c r="F8" s="145"/>
      <c r="G8" s="146"/>
      <c r="H8" s="146"/>
      <c r="I8" s="146"/>
      <c r="J8" s="146"/>
      <c r="K8" s="146"/>
      <c r="L8" s="146"/>
      <c r="M8" s="146"/>
      <c r="N8" s="145"/>
      <c r="O8" s="146"/>
    </row>
    <row r="9" spans="1:15" x14ac:dyDescent="0.25">
      <c r="A9" s="145"/>
      <c r="B9" s="145"/>
      <c r="C9" s="146"/>
      <c r="D9" s="145"/>
      <c r="E9" s="146"/>
      <c r="F9" s="145"/>
      <c r="G9" s="146"/>
      <c r="H9" s="146"/>
      <c r="I9" s="146"/>
      <c r="J9" s="146"/>
      <c r="K9" s="146"/>
      <c r="L9" s="146"/>
      <c r="M9" s="146"/>
      <c r="N9" s="145"/>
      <c r="O9" s="146"/>
    </row>
    <row r="10" spans="1:15" ht="15.6" x14ac:dyDescent="0.25">
      <c r="A10" s="35" t="s">
        <v>194</v>
      </c>
      <c r="B10" s="35"/>
      <c r="C10" s="35"/>
      <c r="D10" s="35"/>
      <c r="E10" s="35"/>
      <c r="F10" s="5"/>
      <c r="G10" s="5"/>
      <c r="H10" s="5"/>
      <c r="I10" s="5"/>
      <c r="J10" s="5"/>
      <c r="K10" s="5"/>
      <c r="L10" s="5"/>
      <c r="M10" s="5"/>
      <c r="N10" s="7"/>
      <c r="O10" s="8"/>
    </row>
    <row r="11" spans="1:15" ht="15.6" x14ac:dyDescent="0.25">
      <c r="A11" s="36" t="s">
        <v>92</v>
      </c>
      <c r="B11" s="36"/>
      <c r="C11" s="36"/>
      <c r="D11" s="36"/>
      <c r="E11" s="36"/>
      <c r="F11" s="5"/>
      <c r="G11" s="5"/>
      <c r="H11" s="5"/>
      <c r="I11" s="5"/>
      <c r="J11" s="5"/>
      <c r="K11" s="5"/>
      <c r="L11" s="5"/>
      <c r="M11" s="5"/>
      <c r="N11" s="5"/>
      <c r="O11" s="5"/>
    </row>
    <row r="12" spans="1:15" ht="15.6" x14ac:dyDescent="0.25">
      <c r="A12" s="37" t="s">
        <v>83</v>
      </c>
      <c r="B12" s="37"/>
      <c r="C12" s="37"/>
      <c r="D12" s="9" t="s">
        <v>93</v>
      </c>
      <c r="E12" s="9"/>
      <c r="F12" s="5"/>
      <c r="G12" s="5"/>
      <c r="H12" s="5"/>
      <c r="I12" s="5"/>
      <c r="J12" s="5"/>
      <c r="K12" s="5"/>
      <c r="L12" s="5"/>
      <c r="M12" s="5"/>
      <c r="N12" s="5"/>
      <c r="O12" s="6"/>
    </row>
    <row r="13" spans="1:15" x14ac:dyDescent="0.25">
      <c r="A13" s="5"/>
      <c r="B13" s="5"/>
      <c r="C13" s="6"/>
      <c r="D13" s="5"/>
      <c r="E13" s="6"/>
      <c r="F13" s="5"/>
      <c r="G13" s="6"/>
      <c r="H13" s="6"/>
      <c r="I13" s="6"/>
      <c r="J13" s="6"/>
      <c r="K13" s="6"/>
      <c r="L13" s="6"/>
      <c r="M13" s="6"/>
      <c r="N13" s="5"/>
      <c r="O13" s="5"/>
    </row>
    <row r="14" spans="1:15" x14ac:dyDescent="0.25">
      <c r="A14" s="38" t="s">
        <v>94</v>
      </c>
      <c r="B14" s="32" t="s">
        <v>95</v>
      </c>
      <c r="C14" s="33"/>
      <c r="D14" s="32" t="s">
        <v>96</v>
      </c>
      <c r="E14" s="33"/>
      <c r="F14" s="32" t="s">
        <v>97</v>
      </c>
      <c r="G14" s="33"/>
      <c r="H14" s="32" t="s">
        <v>189</v>
      </c>
      <c r="I14" s="33"/>
      <c r="J14" s="32" t="s">
        <v>190</v>
      </c>
      <c r="K14" s="33"/>
      <c r="L14" s="32" t="s">
        <v>191</v>
      </c>
      <c r="M14" s="33"/>
      <c r="N14" s="34" t="s">
        <v>98</v>
      </c>
      <c r="O14" s="34"/>
    </row>
    <row r="15" spans="1:15" x14ac:dyDescent="0.25">
      <c r="A15" s="38"/>
      <c r="B15" s="10" t="s">
        <v>99</v>
      </c>
      <c r="C15" s="11" t="s">
        <v>7</v>
      </c>
      <c r="D15" s="10" t="s">
        <v>99</v>
      </c>
      <c r="E15" s="11" t="s">
        <v>7</v>
      </c>
      <c r="F15" s="10" t="s">
        <v>99</v>
      </c>
      <c r="G15" s="11" t="s">
        <v>7</v>
      </c>
      <c r="H15" s="10" t="s">
        <v>99</v>
      </c>
      <c r="I15" s="11" t="s">
        <v>7</v>
      </c>
      <c r="J15" s="10" t="s">
        <v>99</v>
      </c>
      <c r="K15" s="11" t="s">
        <v>7</v>
      </c>
      <c r="L15" s="10" t="s">
        <v>99</v>
      </c>
      <c r="M15" s="11" t="s">
        <v>7</v>
      </c>
      <c r="N15" s="10" t="s">
        <v>99</v>
      </c>
      <c r="O15" s="10" t="s">
        <v>7</v>
      </c>
    </row>
    <row r="16" spans="1:15" ht="30" customHeight="1" x14ac:dyDescent="0.25">
      <c r="A16" s="12" t="str">
        <f>Orçamento!A16</f>
        <v xml:space="preserve"> 2. SERVIÇOS PRELIMINARES</v>
      </c>
      <c r="B16" s="13">
        <f>N16*C16</f>
        <v>0</v>
      </c>
      <c r="C16" s="150">
        <v>0.93</v>
      </c>
      <c r="D16" s="13">
        <f>N16*E16</f>
        <v>0</v>
      </c>
      <c r="E16" s="150">
        <v>0</v>
      </c>
      <c r="F16" s="13">
        <f>N16*G16</f>
        <v>0</v>
      </c>
      <c r="G16" s="150">
        <v>7.0000000000000007E-2</v>
      </c>
      <c r="H16" s="13">
        <f>N16*I16</f>
        <v>0</v>
      </c>
      <c r="I16" s="150">
        <v>0</v>
      </c>
      <c r="J16" s="13">
        <f>N16*K16</f>
        <v>0</v>
      </c>
      <c r="K16" s="150">
        <v>0</v>
      </c>
      <c r="L16" s="13">
        <f>N16*M16</f>
        <v>0</v>
      </c>
      <c r="M16" s="150">
        <v>0</v>
      </c>
      <c r="N16" s="13">
        <f>Orçamento!M16</f>
        <v>0</v>
      </c>
      <c r="O16" s="21">
        <f>C16+E16+G16+I16+K16+M16</f>
        <v>1</v>
      </c>
    </row>
    <row r="17" spans="1:15" ht="30" customHeight="1" x14ac:dyDescent="0.25">
      <c r="A17" s="12" t="str">
        <f>Orçamento!A35</f>
        <v xml:space="preserve"> 3. MOVIMENTOS DE TERRA</v>
      </c>
      <c r="B17" s="13">
        <f t="shared" ref="B17:B31" si="0">N17*C17</f>
        <v>0</v>
      </c>
      <c r="C17" s="150">
        <v>0.9</v>
      </c>
      <c r="D17" s="13">
        <f t="shared" ref="D17:D23" si="1">N17*E17</f>
        <v>0</v>
      </c>
      <c r="E17" s="150">
        <v>0.1</v>
      </c>
      <c r="F17" s="13">
        <f t="shared" ref="F17:F23" si="2">N17*G17</f>
        <v>0</v>
      </c>
      <c r="G17" s="150">
        <v>0</v>
      </c>
      <c r="H17" s="13">
        <f t="shared" ref="H17:H30" si="3">N17*I17</f>
        <v>0</v>
      </c>
      <c r="I17" s="150">
        <v>0</v>
      </c>
      <c r="J17" s="13">
        <f t="shared" ref="J17:J30" si="4">N17*K17</f>
        <v>0</v>
      </c>
      <c r="K17" s="150">
        <v>0</v>
      </c>
      <c r="L17" s="13">
        <f t="shared" ref="L17:L30" si="5">N17*M17</f>
        <v>0</v>
      </c>
      <c r="M17" s="150">
        <v>0</v>
      </c>
      <c r="N17" s="13">
        <f>Orçamento!M35</f>
        <v>0</v>
      </c>
      <c r="O17" s="21">
        <f t="shared" ref="O17:O31" si="6">C17+E17+G17+I17+K17+M17</f>
        <v>1</v>
      </c>
    </row>
    <row r="18" spans="1:15" ht="30" customHeight="1" x14ac:dyDescent="0.25">
      <c r="A18" s="12" t="str">
        <f>Orçamento!A41</f>
        <v xml:space="preserve"> 4. FUNDAÇÕES </v>
      </c>
      <c r="B18" s="13">
        <f t="shared" si="0"/>
        <v>0</v>
      </c>
      <c r="C18" s="150">
        <v>0.7</v>
      </c>
      <c r="D18" s="13">
        <f t="shared" si="1"/>
        <v>0</v>
      </c>
      <c r="E18" s="150">
        <v>0.2</v>
      </c>
      <c r="F18" s="13">
        <f t="shared" si="2"/>
        <v>0</v>
      </c>
      <c r="G18" s="150">
        <v>0.1</v>
      </c>
      <c r="H18" s="13">
        <f t="shared" si="3"/>
        <v>0</v>
      </c>
      <c r="I18" s="150">
        <v>0</v>
      </c>
      <c r="J18" s="13">
        <f t="shared" si="4"/>
        <v>0</v>
      </c>
      <c r="K18" s="150">
        <v>0</v>
      </c>
      <c r="L18" s="13">
        <f t="shared" si="5"/>
        <v>0</v>
      </c>
      <c r="M18" s="150">
        <v>0</v>
      </c>
      <c r="N18" s="13">
        <f>Orçamento!M41</f>
        <v>0</v>
      </c>
      <c r="O18" s="21">
        <f t="shared" si="6"/>
        <v>0.99999999999999989</v>
      </c>
    </row>
    <row r="19" spans="1:15" ht="30" customHeight="1" x14ac:dyDescent="0.25">
      <c r="A19" s="12" t="str">
        <f>Orçamento!A52</f>
        <v>7. ALVENARIA /VEDAÇÃO/DIVISÓRIA</v>
      </c>
      <c r="B19" s="13">
        <f t="shared" si="0"/>
        <v>0</v>
      </c>
      <c r="C19" s="150">
        <v>0</v>
      </c>
      <c r="D19" s="13">
        <f t="shared" si="1"/>
        <v>0</v>
      </c>
      <c r="E19" s="150">
        <v>0</v>
      </c>
      <c r="F19" s="13">
        <f t="shared" si="2"/>
        <v>0</v>
      </c>
      <c r="G19" s="150">
        <v>0</v>
      </c>
      <c r="H19" s="13">
        <f t="shared" si="3"/>
        <v>0</v>
      </c>
      <c r="I19" s="150">
        <v>0</v>
      </c>
      <c r="J19" s="13">
        <f t="shared" si="4"/>
        <v>0</v>
      </c>
      <c r="K19" s="150">
        <v>0.5</v>
      </c>
      <c r="L19" s="13">
        <f t="shared" si="5"/>
        <v>0</v>
      </c>
      <c r="M19" s="150">
        <v>0.5</v>
      </c>
      <c r="N19" s="13">
        <f>Orçamento!M52</f>
        <v>0</v>
      </c>
      <c r="O19" s="21">
        <f t="shared" si="6"/>
        <v>1</v>
      </c>
    </row>
    <row r="20" spans="1:15" ht="30" customHeight="1" x14ac:dyDescent="0.25">
      <c r="A20" s="12" t="str">
        <f>Orçamento!A55</f>
        <v>8. ESQUADRIAS</v>
      </c>
      <c r="B20" s="13">
        <f t="shared" si="0"/>
        <v>0</v>
      </c>
      <c r="C20" s="150">
        <v>0</v>
      </c>
      <c r="D20" s="13">
        <f t="shared" si="1"/>
        <v>0</v>
      </c>
      <c r="E20" s="150">
        <v>0</v>
      </c>
      <c r="F20" s="13">
        <f t="shared" si="2"/>
        <v>0</v>
      </c>
      <c r="G20" s="150">
        <v>0</v>
      </c>
      <c r="H20" s="13">
        <f t="shared" si="3"/>
        <v>0</v>
      </c>
      <c r="I20" s="150">
        <v>0</v>
      </c>
      <c r="J20" s="13">
        <f t="shared" si="4"/>
        <v>0</v>
      </c>
      <c r="K20" s="150">
        <v>0</v>
      </c>
      <c r="L20" s="13">
        <f t="shared" si="5"/>
        <v>0</v>
      </c>
      <c r="M20" s="150">
        <v>1</v>
      </c>
      <c r="N20" s="13">
        <f>Orçamento!M55</f>
        <v>0</v>
      </c>
      <c r="O20" s="21">
        <f t="shared" si="6"/>
        <v>1</v>
      </c>
    </row>
    <row r="21" spans="1:15" ht="30" customHeight="1" x14ac:dyDescent="0.25">
      <c r="A21" s="12" t="str">
        <f>Orçamento!A59</f>
        <v xml:space="preserve"> 9. COBERTURA</v>
      </c>
      <c r="B21" s="13">
        <f t="shared" si="0"/>
        <v>0</v>
      </c>
      <c r="C21" s="150">
        <v>0</v>
      </c>
      <c r="D21" s="13">
        <f t="shared" si="1"/>
        <v>0</v>
      </c>
      <c r="E21" s="150">
        <v>0.45</v>
      </c>
      <c r="F21" s="13">
        <f t="shared" si="2"/>
        <v>0</v>
      </c>
      <c r="G21" s="150">
        <v>0.25</v>
      </c>
      <c r="H21" s="13">
        <f t="shared" si="3"/>
        <v>0</v>
      </c>
      <c r="I21" s="150">
        <v>0.25</v>
      </c>
      <c r="J21" s="13">
        <f t="shared" si="4"/>
        <v>0</v>
      </c>
      <c r="K21" s="150">
        <v>0.05</v>
      </c>
      <c r="L21" s="13">
        <f t="shared" si="5"/>
        <v>0</v>
      </c>
      <c r="M21" s="150">
        <v>0</v>
      </c>
      <c r="N21" s="13">
        <f>Orçamento!M59</f>
        <v>0</v>
      </c>
      <c r="O21" s="21">
        <f t="shared" si="6"/>
        <v>1</v>
      </c>
    </row>
    <row r="22" spans="1:15" ht="30" customHeight="1" x14ac:dyDescent="0.25">
      <c r="A22" s="12" t="str">
        <f>Orçamento!A78</f>
        <v>10. INSTALAÇÕES ELÉTRICAS</v>
      </c>
      <c r="B22" s="13">
        <f t="shared" si="0"/>
        <v>0</v>
      </c>
      <c r="C22" s="150">
        <v>0</v>
      </c>
      <c r="D22" s="13">
        <f t="shared" si="1"/>
        <v>0</v>
      </c>
      <c r="E22" s="150">
        <v>0</v>
      </c>
      <c r="F22" s="13">
        <f t="shared" si="2"/>
        <v>0</v>
      </c>
      <c r="G22" s="150">
        <v>0</v>
      </c>
      <c r="H22" s="13">
        <f t="shared" si="3"/>
        <v>0</v>
      </c>
      <c r="I22" s="150">
        <v>0.4</v>
      </c>
      <c r="J22" s="13">
        <f t="shared" si="4"/>
        <v>0</v>
      </c>
      <c r="K22" s="150">
        <v>0.45</v>
      </c>
      <c r="L22" s="13">
        <f t="shared" si="5"/>
        <v>0</v>
      </c>
      <c r="M22" s="150">
        <v>0.15</v>
      </c>
      <c r="N22" s="13">
        <f>Orçamento!M78</f>
        <v>0</v>
      </c>
      <c r="O22" s="21">
        <f t="shared" si="6"/>
        <v>1</v>
      </c>
    </row>
    <row r="23" spans="1:15" ht="30" customHeight="1" x14ac:dyDescent="0.25">
      <c r="A23" s="12" t="str">
        <f>Orçamento!A109</f>
        <v>12. INSTALAÇÕES HIDRÁULICAS E SANITÁRIAS</v>
      </c>
      <c r="B23" s="13">
        <f t="shared" si="0"/>
        <v>0</v>
      </c>
      <c r="C23" s="150">
        <v>0</v>
      </c>
      <c r="D23" s="13">
        <f t="shared" si="1"/>
        <v>0</v>
      </c>
      <c r="E23" s="150">
        <v>0</v>
      </c>
      <c r="F23" s="13">
        <f t="shared" si="2"/>
        <v>0</v>
      </c>
      <c r="G23" s="150">
        <v>1</v>
      </c>
      <c r="H23" s="13">
        <f t="shared" si="3"/>
        <v>0</v>
      </c>
      <c r="I23" s="150">
        <v>0</v>
      </c>
      <c r="J23" s="13">
        <f t="shared" si="4"/>
        <v>0</v>
      </c>
      <c r="K23" s="150">
        <v>0</v>
      </c>
      <c r="L23" s="13">
        <f t="shared" si="5"/>
        <v>0</v>
      </c>
      <c r="M23" s="150">
        <v>0</v>
      </c>
      <c r="N23" s="13">
        <f>Orçamento!M109</f>
        <v>0</v>
      </c>
      <c r="O23" s="21">
        <f t="shared" si="6"/>
        <v>1</v>
      </c>
    </row>
    <row r="24" spans="1:15" ht="30" customHeight="1" x14ac:dyDescent="0.25">
      <c r="A24" s="12" t="str">
        <f>Orçamento!A125</f>
        <v>13. IMPERMEABILIZAÇÃO</v>
      </c>
      <c r="B24" s="13">
        <f t="shared" si="0"/>
        <v>0</v>
      </c>
      <c r="C24" s="150">
        <v>0</v>
      </c>
      <c r="D24" s="13">
        <f t="shared" ref="D24:D31" si="7">N24*E24</f>
        <v>0</v>
      </c>
      <c r="E24" s="150">
        <v>0.3</v>
      </c>
      <c r="F24" s="13">
        <f t="shared" ref="F24:F31" si="8">N24*G24</f>
        <v>0</v>
      </c>
      <c r="G24" s="150">
        <v>0</v>
      </c>
      <c r="H24" s="13">
        <f t="shared" si="3"/>
        <v>0</v>
      </c>
      <c r="I24" s="150">
        <v>0.55000000000000004</v>
      </c>
      <c r="J24" s="13">
        <f t="shared" si="4"/>
        <v>0</v>
      </c>
      <c r="K24" s="150">
        <v>0</v>
      </c>
      <c r="L24" s="13">
        <f t="shared" si="5"/>
        <v>0</v>
      </c>
      <c r="M24" s="150">
        <v>0.15</v>
      </c>
      <c r="N24" s="13">
        <f>Orçamento!M125</f>
        <v>0</v>
      </c>
      <c r="O24" s="21">
        <f t="shared" si="6"/>
        <v>1</v>
      </c>
    </row>
    <row r="25" spans="1:15" ht="30" customHeight="1" x14ac:dyDescent="0.25">
      <c r="A25" s="12" t="str">
        <f>Orçamento!A130</f>
        <v>15. REVESTIMENTOS</v>
      </c>
      <c r="B25" s="13">
        <f t="shared" si="0"/>
        <v>0</v>
      </c>
      <c r="C25" s="150">
        <v>0</v>
      </c>
      <c r="D25" s="13">
        <f t="shared" si="7"/>
        <v>0</v>
      </c>
      <c r="E25" s="150">
        <v>0</v>
      </c>
      <c r="F25" s="13">
        <f t="shared" si="8"/>
        <v>0</v>
      </c>
      <c r="G25" s="150">
        <v>0</v>
      </c>
      <c r="H25" s="13">
        <f t="shared" si="3"/>
        <v>0</v>
      </c>
      <c r="I25" s="150">
        <v>0</v>
      </c>
      <c r="J25" s="13">
        <f t="shared" si="4"/>
        <v>0</v>
      </c>
      <c r="K25" s="150">
        <v>0.4</v>
      </c>
      <c r="L25" s="13">
        <f t="shared" si="5"/>
        <v>0</v>
      </c>
      <c r="M25" s="150">
        <v>0.6</v>
      </c>
      <c r="N25" s="13">
        <f>Orçamento!M130</f>
        <v>0</v>
      </c>
      <c r="O25" s="21">
        <f t="shared" si="6"/>
        <v>1</v>
      </c>
    </row>
    <row r="26" spans="1:15" ht="30" customHeight="1" x14ac:dyDescent="0.25">
      <c r="A26" s="12" t="str">
        <f>Orçamento!A135</f>
        <v>17. PINTURAS</v>
      </c>
      <c r="B26" s="13">
        <f t="shared" si="0"/>
        <v>0</v>
      </c>
      <c r="C26" s="150">
        <v>0</v>
      </c>
      <c r="D26" s="13">
        <f t="shared" si="7"/>
        <v>0</v>
      </c>
      <c r="E26" s="150">
        <v>0</v>
      </c>
      <c r="F26" s="13">
        <f t="shared" si="8"/>
        <v>0</v>
      </c>
      <c r="G26" s="150">
        <v>0</v>
      </c>
      <c r="H26" s="13">
        <f>N26*I26</f>
        <v>0</v>
      </c>
      <c r="I26" s="150">
        <v>0</v>
      </c>
      <c r="J26" s="13">
        <f t="shared" si="4"/>
        <v>0</v>
      </c>
      <c r="K26" s="150">
        <v>0</v>
      </c>
      <c r="L26" s="13">
        <f t="shared" si="5"/>
        <v>0</v>
      </c>
      <c r="M26" s="150">
        <v>1</v>
      </c>
      <c r="N26" s="13">
        <f>Orçamento!M135</f>
        <v>0</v>
      </c>
      <c r="O26" s="21">
        <f t="shared" si="6"/>
        <v>1</v>
      </c>
    </row>
    <row r="27" spans="1:15" ht="30" customHeight="1" x14ac:dyDescent="0.25">
      <c r="A27" s="12" t="str">
        <f>Orçamento!A140</f>
        <v>18. SERVIÇOS COMPLEMENTARES</v>
      </c>
      <c r="B27" s="13">
        <f t="shared" si="0"/>
        <v>0</v>
      </c>
      <c r="C27" s="150">
        <v>0.17</v>
      </c>
      <c r="D27" s="13">
        <f t="shared" si="7"/>
        <v>0</v>
      </c>
      <c r="E27" s="150">
        <v>0.17</v>
      </c>
      <c r="F27" s="13">
        <f t="shared" si="8"/>
        <v>0</v>
      </c>
      <c r="G27" s="150">
        <v>0.17</v>
      </c>
      <c r="H27" s="13">
        <f t="shared" si="3"/>
        <v>0</v>
      </c>
      <c r="I27" s="150">
        <v>0.17</v>
      </c>
      <c r="J27" s="13">
        <f t="shared" si="4"/>
        <v>0</v>
      </c>
      <c r="K27" s="150">
        <v>0.17</v>
      </c>
      <c r="L27" s="13">
        <f t="shared" si="5"/>
        <v>0</v>
      </c>
      <c r="M27" s="150">
        <v>0.15</v>
      </c>
      <c r="N27" s="13">
        <f>Orçamento!M140</f>
        <v>0</v>
      </c>
      <c r="O27" s="21">
        <f t="shared" si="6"/>
        <v>1</v>
      </c>
    </row>
    <row r="28" spans="1:15" ht="30" customHeight="1" x14ac:dyDescent="0.25">
      <c r="A28" s="12" t="str">
        <f>Orçamento!A143</f>
        <v>19. PAISAGISMO E URBANIZAÇÃO</v>
      </c>
      <c r="B28" s="13">
        <f t="shared" si="0"/>
        <v>0</v>
      </c>
      <c r="C28" s="150">
        <v>0</v>
      </c>
      <c r="D28" s="13">
        <f t="shared" si="7"/>
        <v>0</v>
      </c>
      <c r="E28" s="150">
        <v>0</v>
      </c>
      <c r="F28" s="13">
        <f t="shared" si="8"/>
        <v>0</v>
      </c>
      <c r="G28" s="150">
        <v>1</v>
      </c>
      <c r="H28" s="13">
        <f t="shared" si="3"/>
        <v>0</v>
      </c>
      <c r="I28" s="150">
        <v>0</v>
      </c>
      <c r="J28" s="13">
        <f t="shared" si="4"/>
        <v>0</v>
      </c>
      <c r="K28" s="150">
        <v>0</v>
      </c>
      <c r="L28" s="13">
        <f t="shared" si="5"/>
        <v>0</v>
      </c>
      <c r="M28" s="150">
        <v>0</v>
      </c>
      <c r="N28" s="13">
        <f>Orçamento!M143</f>
        <v>0</v>
      </c>
      <c r="O28" s="21">
        <f t="shared" si="6"/>
        <v>1</v>
      </c>
    </row>
    <row r="29" spans="1:15" ht="30" customHeight="1" x14ac:dyDescent="0.25">
      <c r="A29" s="12" t="str">
        <f>Orçamento!A153</f>
        <v>21. GERENCIAMENTO DE OBRAS/FISCALIZAÇÃO</v>
      </c>
      <c r="B29" s="13">
        <f t="shared" si="0"/>
        <v>0</v>
      </c>
      <c r="C29" s="150">
        <v>0.16750000000000001</v>
      </c>
      <c r="D29" s="13">
        <f t="shared" si="7"/>
        <v>0</v>
      </c>
      <c r="E29" s="150">
        <v>0.16750000000000001</v>
      </c>
      <c r="F29" s="13">
        <f t="shared" si="8"/>
        <v>0</v>
      </c>
      <c r="G29" s="150">
        <v>0.16750000000000001</v>
      </c>
      <c r="H29" s="13">
        <f t="shared" si="3"/>
        <v>0</v>
      </c>
      <c r="I29" s="150">
        <v>0.16750000000000001</v>
      </c>
      <c r="J29" s="13">
        <f t="shared" si="4"/>
        <v>0</v>
      </c>
      <c r="K29" s="150">
        <v>0.16500000000000001</v>
      </c>
      <c r="L29" s="13">
        <f t="shared" si="5"/>
        <v>0</v>
      </c>
      <c r="M29" s="150">
        <v>0.16500000000000001</v>
      </c>
      <c r="N29" s="13">
        <f>Orçamento!M153</f>
        <v>0</v>
      </c>
      <c r="O29" s="21">
        <f t="shared" si="6"/>
        <v>1</v>
      </c>
    </row>
    <row r="30" spans="1:15" ht="30" customHeight="1" x14ac:dyDescent="0.25">
      <c r="A30" s="12" t="str">
        <f>Orçamento!A157</f>
        <v>22. FORRO</v>
      </c>
      <c r="B30" s="13">
        <f t="shared" si="0"/>
        <v>0</v>
      </c>
      <c r="C30" s="150">
        <v>0</v>
      </c>
      <c r="D30" s="13">
        <f t="shared" si="7"/>
        <v>0</v>
      </c>
      <c r="E30" s="150">
        <v>0</v>
      </c>
      <c r="F30" s="13">
        <f t="shared" si="8"/>
        <v>0</v>
      </c>
      <c r="G30" s="150">
        <v>0</v>
      </c>
      <c r="H30" s="13">
        <f t="shared" si="3"/>
        <v>0</v>
      </c>
      <c r="I30" s="150">
        <v>1</v>
      </c>
      <c r="J30" s="13">
        <f t="shared" si="4"/>
        <v>0</v>
      </c>
      <c r="K30" s="150">
        <v>0</v>
      </c>
      <c r="L30" s="13">
        <f t="shared" si="5"/>
        <v>0</v>
      </c>
      <c r="M30" s="150">
        <v>0</v>
      </c>
      <c r="N30" s="13">
        <f>Orçamento!M157</f>
        <v>0</v>
      </c>
      <c r="O30" s="21">
        <f t="shared" si="6"/>
        <v>1</v>
      </c>
    </row>
    <row r="31" spans="1:15" ht="30" customHeight="1" x14ac:dyDescent="0.25">
      <c r="A31" s="12" t="str">
        <f>Orçamento!A161</f>
        <v>24. PISO</v>
      </c>
      <c r="B31" s="13">
        <f t="shared" si="0"/>
        <v>0</v>
      </c>
      <c r="C31" s="150">
        <v>0</v>
      </c>
      <c r="D31" s="13">
        <f t="shared" si="7"/>
        <v>0</v>
      </c>
      <c r="E31" s="150">
        <v>0.6</v>
      </c>
      <c r="F31" s="13">
        <f t="shared" si="8"/>
        <v>0</v>
      </c>
      <c r="G31" s="150">
        <v>0</v>
      </c>
      <c r="H31" s="13">
        <f t="shared" ref="H31" si="9">N31*I31</f>
        <v>0</v>
      </c>
      <c r="I31" s="150">
        <v>0</v>
      </c>
      <c r="J31" s="13">
        <f t="shared" ref="J31" si="10">N31*K31</f>
        <v>0</v>
      </c>
      <c r="K31" s="150">
        <v>0</v>
      </c>
      <c r="L31" s="13">
        <f t="shared" ref="L31" si="11">N31*M31</f>
        <v>0</v>
      </c>
      <c r="M31" s="150">
        <v>0.4</v>
      </c>
      <c r="N31" s="13">
        <f>Orçamento!M161</f>
        <v>0</v>
      </c>
      <c r="O31" s="21">
        <f t="shared" si="6"/>
        <v>1</v>
      </c>
    </row>
    <row r="32" spans="1:15" ht="15.6" x14ac:dyDescent="0.25">
      <c r="A32" s="14" t="s">
        <v>100</v>
      </c>
      <c r="B32" s="15">
        <f>SUM(B16:B31)</f>
        <v>0</v>
      </c>
      <c r="C32" s="22" t="e">
        <f xml:space="preserve"> (B32*100%)/$N$32</f>
        <v>#DIV/0!</v>
      </c>
      <c r="D32" s="15">
        <f>SUM(D16:D31)</f>
        <v>0</v>
      </c>
      <c r="E32" s="22" t="e">
        <f xml:space="preserve"> (D32*100%)/$N$32</f>
        <v>#DIV/0!</v>
      </c>
      <c r="F32" s="15">
        <f>SUM(F16:F31)</f>
        <v>0</v>
      </c>
      <c r="G32" s="22" t="e">
        <f xml:space="preserve"> (F32*100%)/$N$32</f>
        <v>#DIV/0!</v>
      </c>
      <c r="H32" s="15">
        <f>SUM(H16:H31)</f>
        <v>0</v>
      </c>
      <c r="I32" s="22" t="e">
        <f xml:space="preserve"> (H32*100%)/$N$32</f>
        <v>#DIV/0!</v>
      </c>
      <c r="J32" s="15">
        <f>SUM(J16:J31)</f>
        <v>0</v>
      </c>
      <c r="K32" s="22" t="e">
        <f xml:space="preserve"> (J32*100%)/$N$32</f>
        <v>#DIV/0!</v>
      </c>
      <c r="L32" s="15">
        <f>SUM(L16:L31)</f>
        <v>0</v>
      </c>
      <c r="M32" s="22" t="e">
        <f xml:space="preserve"> (L32*100%)/$N$32</f>
        <v>#DIV/0!</v>
      </c>
      <c r="N32" s="15">
        <f>SUM(N16:N31)</f>
        <v>0</v>
      </c>
      <c r="O32" s="16" t="e">
        <f>G32+E32+C32+I32+K32+M32</f>
        <v>#DIV/0!</v>
      </c>
    </row>
    <row r="33" spans="1:15" ht="17.399999999999999" x14ac:dyDescent="0.25">
      <c r="A33" s="14" t="s">
        <v>101</v>
      </c>
      <c r="B33" s="15">
        <f>B32</f>
        <v>0</v>
      </c>
      <c r="C33" s="22" t="e">
        <f xml:space="preserve"> (B33*100%)/$N$32</f>
        <v>#DIV/0!</v>
      </c>
      <c r="D33" s="15">
        <f>D32+B33</f>
        <v>0</v>
      </c>
      <c r="E33" s="17" t="e">
        <f>C33+E32</f>
        <v>#DIV/0!</v>
      </c>
      <c r="F33" s="15">
        <f>F32+D33</f>
        <v>0</v>
      </c>
      <c r="G33" s="17" t="e">
        <f>E33+G32</f>
        <v>#DIV/0!</v>
      </c>
      <c r="H33" s="15">
        <f>H32+F33</f>
        <v>0</v>
      </c>
      <c r="I33" s="17" t="e">
        <f>G33+I32</f>
        <v>#DIV/0!</v>
      </c>
      <c r="J33" s="15">
        <f>J32+H33</f>
        <v>0</v>
      </c>
      <c r="K33" s="17" t="e">
        <f>I33+K32</f>
        <v>#DIV/0!</v>
      </c>
      <c r="L33" s="15">
        <f>L32+J33</f>
        <v>0</v>
      </c>
      <c r="M33" s="17" t="e">
        <f>K33+M32</f>
        <v>#DIV/0!</v>
      </c>
      <c r="N33" s="18"/>
      <c r="O33" s="16"/>
    </row>
    <row r="34" spans="1:15" x14ac:dyDescent="0.25">
      <c r="A34" s="5"/>
      <c r="B34" s="5"/>
      <c r="C34" s="6"/>
      <c r="D34" s="5"/>
      <c r="E34" s="6"/>
      <c r="F34" s="5"/>
      <c r="G34" s="6"/>
      <c r="H34" s="6"/>
      <c r="I34" s="6"/>
      <c r="J34" s="6"/>
      <c r="K34" s="6"/>
      <c r="L34" s="6"/>
      <c r="M34" s="6"/>
      <c r="N34" s="5"/>
      <c r="O34" s="5"/>
    </row>
    <row r="35" spans="1:15" x14ac:dyDescent="0.25">
      <c r="A35" s="5"/>
      <c r="B35" s="5"/>
      <c r="C35" s="6"/>
      <c r="D35" s="6"/>
      <c r="E35" s="6"/>
      <c r="F35" s="5"/>
      <c r="G35" s="6"/>
      <c r="H35" s="6"/>
      <c r="I35" s="6"/>
      <c r="J35" s="6"/>
      <c r="K35" s="6"/>
      <c r="L35" s="6"/>
      <c r="M35" s="6"/>
      <c r="N35" s="5"/>
      <c r="O35" s="5"/>
    </row>
    <row r="36" spans="1:15" ht="13.2" customHeight="1" x14ac:dyDescent="0.25">
      <c r="A36" s="143"/>
      <c r="B36" s="144"/>
      <c r="C36" s="143"/>
      <c r="D36" s="144"/>
      <c r="E36" s="147"/>
      <c r="F36" s="147"/>
      <c r="G36" s="147"/>
      <c r="H36" s="147"/>
      <c r="I36" s="147"/>
      <c r="J36" s="56"/>
      <c r="K36" s="56"/>
      <c r="L36" s="56"/>
      <c r="M36" s="56"/>
      <c r="N36" s="143"/>
      <c r="O36" s="143"/>
    </row>
    <row r="37" spans="1:15" ht="13.2" customHeight="1" x14ac:dyDescent="0.3">
      <c r="A37" s="50"/>
      <c r="B37" s="51" t="s">
        <v>201</v>
      </c>
      <c r="C37" s="52"/>
      <c r="D37" s="50"/>
      <c r="E37" s="147"/>
      <c r="F37" s="147"/>
      <c r="G37" s="147"/>
      <c r="H37" s="147"/>
      <c r="I37" s="147"/>
      <c r="J37" s="56"/>
      <c r="K37" s="56"/>
      <c r="L37" s="56"/>
      <c r="M37" s="56"/>
      <c r="N37" s="143"/>
      <c r="O37" s="143"/>
    </row>
    <row r="38" spans="1:15" ht="16.8" x14ac:dyDescent="0.25">
      <c r="A38" s="53"/>
      <c r="B38" s="54"/>
      <c r="C38" s="55"/>
      <c r="D38" s="50"/>
      <c r="E38" s="147"/>
      <c r="F38" s="147"/>
      <c r="G38" s="147"/>
      <c r="H38" s="147"/>
      <c r="I38" s="147"/>
      <c r="J38" s="148"/>
      <c r="K38" s="148"/>
      <c r="L38" s="148"/>
      <c r="M38" s="148"/>
      <c r="N38" s="143"/>
      <c r="O38" s="143"/>
    </row>
    <row r="39" spans="1:15" ht="16.8" x14ac:dyDescent="0.25">
      <c r="A39" s="56"/>
      <c r="B39" s="54"/>
      <c r="C39" s="55"/>
      <c r="D39" s="50"/>
      <c r="E39" s="147"/>
      <c r="F39" s="147"/>
      <c r="G39" s="147"/>
      <c r="H39" s="147"/>
      <c r="I39" s="147"/>
      <c r="J39" s="148"/>
      <c r="K39" s="148"/>
      <c r="L39" s="148"/>
      <c r="M39" s="148"/>
      <c r="N39" s="143"/>
      <c r="O39" s="143"/>
    </row>
    <row r="40" spans="1:15" ht="16.8" customHeight="1" x14ac:dyDescent="0.25">
      <c r="A40" s="56"/>
      <c r="B40" s="54"/>
      <c r="C40" s="55"/>
      <c r="D40" s="57"/>
      <c r="E40" s="147"/>
      <c r="F40" s="147"/>
      <c r="G40" s="147"/>
      <c r="H40" s="147"/>
      <c r="I40" s="147"/>
      <c r="J40" s="133"/>
      <c r="K40" s="133"/>
      <c r="L40" s="133"/>
      <c r="M40" s="133"/>
      <c r="N40" s="143"/>
      <c r="O40" s="143"/>
    </row>
    <row r="41" spans="1:15" ht="16.8" customHeight="1" x14ac:dyDescent="0.25">
      <c r="A41" s="50"/>
      <c r="B41" s="54"/>
      <c r="C41" s="55"/>
      <c r="D41" s="50"/>
      <c r="E41" s="147"/>
      <c r="F41" s="147"/>
      <c r="G41" s="147"/>
      <c r="H41" s="147"/>
      <c r="I41" s="147"/>
      <c r="J41" s="136"/>
      <c r="K41" s="136"/>
      <c r="L41" s="136"/>
      <c r="M41" s="136"/>
      <c r="N41" s="143"/>
      <c r="O41" s="143"/>
    </row>
    <row r="42" spans="1:15" ht="16.8" customHeight="1" x14ac:dyDescent="0.25">
      <c r="A42" s="50"/>
      <c r="B42" s="54"/>
      <c r="C42" s="55"/>
      <c r="D42" s="50"/>
      <c r="E42" s="147"/>
      <c r="F42" s="147"/>
      <c r="G42" s="147"/>
      <c r="H42" s="147"/>
      <c r="I42" s="147"/>
      <c r="J42" s="136"/>
      <c r="K42" s="136"/>
      <c r="L42" s="136"/>
      <c r="M42" s="136"/>
      <c r="N42" s="143"/>
      <c r="O42" s="143"/>
    </row>
    <row r="43" spans="1:15" ht="16.8" x14ac:dyDescent="0.3">
      <c r="A43" s="53"/>
      <c r="B43" s="54"/>
      <c r="C43" s="58" t="s">
        <v>202</v>
      </c>
      <c r="D43" s="50"/>
      <c r="E43" s="147"/>
      <c r="F43" s="147"/>
      <c r="G43" s="147"/>
      <c r="H43" s="147"/>
      <c r="I43" s="147"/>
      <c r="J43" s="130"/>
      <c r="K43" s="130"/>
      <c r="L43" s="130"/>
      <c r="M43" s="130"/>
      <c r="N43" s="143"/>
      <c r="O43" s="143"/>
    </row>
    <row r="44" spans="1:15" ht="16.8" x14ac:dyDescent="0.3">
      <c r="A44" s="56"/>
      <c r="B44" s="54"/>
      <c r="C44" s="51" t="s">
        <v>203</v>
      </c>
      <c r="D44" s="50"/>
      <c r="E44" s="147"/>
      <c r="F44" s="147"/>
      <c r="G44" s="147"/>
      <c r="H44" s="147"/>
      <c r="I44" s="147"/>
      <c r="J44" s="130"/>
      <c r="K44" s="130"/>
      <c r="L44" s="130"/>
      <c r="M44" s="130"/>
      <c r="N44" s="143"/>
      <c r="O44" s="143"/>
    </row>
    <row r="45" spans="1:15" ht="16.8" x14ac:dyDescent="0.3">
      <c r="A45" s="56"/>
      <c r="B45" s="54"/>
      <c r="C45" s="51" t="s">
        <v>204</v>
      </c>
      <c r="D45" s="50"/>
      <c r="E45" s="147"/>
      <c r="F45" s="147"/>
      <c r="G45" s="147"/>
      <c r="H45" s="147"/>
      <c r="I45" s="147"/>
      <c r="J45" s="149"/>
      <c r="K45" s="149"/>
      <c r="L45" s="149"/>
      <c r="M45" s="149"/>
      <c r="N45" s="143"/>
      <c r="O45" s="143"/>
    </row>
    <row r="46" spans="1:15" ht="15" x14ac:dyDescent="0.25">
      <c r="A46" s="147"/>
      <c r="B46" s="147"/>
      <c r="C46" s="147"/>
      <c r="D46" s="147"/>
      <c r="E46" s="147"/>
      <c r="F46" s="147"/>
      <c r="G46" s="147"/>
      <c r="H46" s="147"/>
      <c r="I46" s="147"/>
      <c r="J46" s="149"/>
      <c r="K46" s="149"/>
      <c r="L46" s="149"/>
      <c r="M46" s="149"/>
      <c r="N46" s="143"/>
      <c r="O46" s="143"/>
    </row>
    <row r="47" spans="1:15" ht="15" x14ac:dyDescent="0.25">
      <c r="A47" s="49"/>
      <c r="B47" s="49"/>
      <c r="C47" s="49"/>
      <c r="D47" s="49"/>
      <c r="E47" s="49"/>
      <c r="F47" s="49"/>
      <c r="G47" s="49"/>
      <c r="H47" s="49"/>
      <c r="I47" s="49"/>
      <c r="J47" s="19"/>
      <c r="K47" s="19"/>
      <c r="L47" s="19"/>
      <c r="M47" s="19"/>
      <c r="N47" s="5"/>
      <c r="O47" s="5"/>
    </row>
    <row r="48" spans="1:15" ht="15.6" customHeight="1" x14ac:dyDescent="0.25">
      <c r="A48" s="49"/>
      <c r="B48" s="49"/>
      <c r="C48" s="49"/>
      <c r="D48" s="49"/>
      <c r="E48" s="49"/>
      <c r="F48" s="49"/>
      <c r="G48" s="49"/>
      <c r="H48" s="49"/>
      <c r="I48" s="49"/>
      <c r="J48" s="19"/>
      <c r="K48" s="19"/>
      <c r="L48" s="19"/>
      <c r="M48" s="19"/>
      <c r="N48" s="5"/>
      <c r="O48" s="5"/>
    </row>
    <row r="49" spans="1:9" ht="13.2" customHeight="1" x14ac:dyDescent="0.25">
      <c r="A49" s="49"/>
      <c r="B49" s="49"/>
      <c r="C49" s="49"/>
      <c r="D49" s="49"/>
      <c r="E49" s="49"/>
      <c r="F49" s="49"/>
      <c r="G49" s="49"/>
      <c r="H49" s="49"/>
      <c r="I49" s="49"/>
    </row>
  </sheetData>
  <sheetProtection algorithmName="SHA-512" hashValue="PWlp/hE8VmPgoseNXoq4xi4y/w5fgyrRADnuBXsBeBhmpPcMNC8w6md3HcKI825ojsbzMhROsFTj2dvCMwVK0g==" saltValue="yMscoPBX7PzkK+KM929dYA==" spinCount="100000" sheet="1" objects="1" scenarios="1" selectLockedCells="1"/>
  <mergeCells count="12">
    <mergeCell ref="A1:C5"/>
    <mergeCell ref="F14:G14"/>
    <mergeCell ref="N14:O14"/>
    <mergeCell ref="A10:E10"/>
    <mergeCell ref="A11:E11"/>
    <mergeCell ref="A12:C12"/>
    <mergeCell ref="A14:A15"/>
    <mergeCell ref="B14:C14"/>
    <mergeCell ref="D14:E14"/>
    <mergeCell ref="H14:I14"/>
    <mergeCell ref="J14:K14"/>
    <mergeCell ref="L14:M14"/>
  </mergeCells>
  <pageMargins left="0.511811024" right="0.511811024" top="0.78740157499999996" bottom="0.78740157499999996" header="0.31496062000000002" footer="0.31496062000000002"/>
  <pageSetup paperSize="9" scale="4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2</vt:i4>
      </vt:variant>
    </vt:vector>
  </HeadingPairs>
  <TitlesOfParts>
    <vt:vector size="2" baseType="lpstr">
      <vt:lpstr>Orçamento</vt:lpstr>
      <vt:lpstr>Cronograma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Eduardo Soares</dc:creator>
  <cp:lastModifiedBy>Eduardo R Soares</cp:lastModifiedBy>
  <cp:lastPrinted>2026-04-23T12:52:29Z</cp:lastPrinted>
  <dcterms:created xsi:type="dcterms:W3CDTF">2024-08-15T20:45:06Z</dcterms:created>
  <dcterms:modified xsi:type="dcterms:W3CDTF">2026-04-23T13:10:01Z</dcterms:modified>
</cp:coreProperties>
</file>