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30\DadosLang\DPO\CAMPUS NOVO HAMBURGO\OBRAS\CNH 001_16 - Reforma e adaptações do Bloco 03 - Etapa 02\LICITAÇÃO 01.2016\CRONOGRAMA E ORÇAMENTO\ORÇAMENTOS EXCEL LICITAÇÃO\"/>
    </mc:Choice>
  </mc:AlternateContent>
  <bookViews>
    <workbookView xWindow="240" yWindow="75" windowWidth="8460" windowHeight="6795" tabRatio="524"/>
  </bookViews>
  <sheets>
    <sheet name="Orçamento Bloco 03 - NH" sheetId="7" r:id="rId1"/>
    <sheet name="Cronograma Bloc 03 - NH" sheetId="11" r:id="rId2"/>
  </sheets>
  <definedNames>
    <definedName name="_xlnm.Print_Area" localSheetId="1">'Cronograma Bloc 03 - NH'!$A$1:$I$40</definedName>
    <definedName name="_xlnm.Print_Area" localSheetId="0">'Orçamento Bloco 03 - NH'!$A$1:$M$139</definedName>
    <definedName name="Print_Area" localSheetId="1">'Cronograma Bloc 03 - NH'!$A$1:$I$40</definedName>
    <definedName name="Print_Area" localSheetId="0">'Orçamento Bloco 03 - NH'!$A$1:$M$140</definedName>
    <definedName name="Print_Titles" localSheetId="0">'Orçamento Bloco 03 - NH'!$1:$15</definedName>
    <definedName name="_xlnm.Print_Titles" localSheetId="0">'Orçamento Bloco 03 - NH'!$1:$15</definedName>
  </definedNames>
  <calcPr calcId="152511"/>
</workbook>
</file>

<file path=xl/calcChain.xml><?xml version="1.0" encoding="utf-8"?>
<calcChain xmlns="http://schemas.openxmlformats.org/spreadsheetml/2006/main">
  <c r="K68" i="7" l="1"/>
  <c r="H68" i="7"/>
  <c r="G68" i="7"/>
  <c r="E68" i="7"/>
  <c r="I68" i="7" l="1"/>
  <c r="J68" i="7" s="1"/>
  <c r="L68" i="7" s="1"/>
  <c r="I26" i="11"/>
  <c r="I25" i="11"/>
  <c r="H22" i="7"/>
  <c r="K22" i="7"/>
  <c r="H24" i="7"/>
  <c r="K24" i="7"/>
  <c r="H27" i="7"/>
  <c r="K27" i="7"/>
  <c r="H29" i="7"/>
  <c r="K29" i="7"/>
  <c r="H31" i="7"/>
  <c r="K31" i="7"/>
  <c r="H33" i="7"/>
  <c r="K33" i="7"/>
  <c r="H35" i="7"/>
  <c r="K35" i="7"/>
  <c r="H39" i="7"/>
  <c r="K39" i="7"/>
  <c r="H42" i="7"/>
  <c r="K42" i="7"/>
  <c r="H46" i="7"/>
  <c r="K46" i="7"/>
  <c r="H47" i="7"/>
  <c r="K47" i="7"/>
  <c r="H51" i="7"/>
  <c r="K51" i="7"/>
  <c r="H53" i="7"/>
  <c r="K53" i="7"/>
  <c r="H55" i="7"/>
  <c r="K55" i="7"/>
  <c r="H59" i="7"/>
  <c r="K59" i="7"/>
  <c r="H60" i="7"/>
  <c r="K60" i="7"/>
  <c r="H61" i="7"/>
  <c r="K61" i="7"/>
  <c r="H65" i="7"/>
  <c r="K65" i="7"/>
  <c r="H67" i="7"/>
  <c r="K67" i="7"/>
  <c r="H69" i="7"/>
  <c r="K69" i="7"/>
  <c r="H71" i="7"/>
  <c r="K71" i="7"/>
  <c r="H72" i="7"/>
  <c r="K72" i="7"/>
  <c r="H73" i="7"/>
  <c r="K73" i="7"/>
  <c r="H75" i="7"/>
  <c r="K75" i="7"/>
  <c r="H76" i="7"/>
  <c r="K76" i="7"/>
  <c r="H77" i="7"/>
  <c r="K77" i="7"/>
  <c r="H78" i="7"/>
  <c r="K78" i="7"/>
  <c r="H79" i="7"/>
  <c r="K79" i="7"/>
  <c r="H80" i="7"/>
  <c r="K80" i="7"/>
  <c r="H81" i="7"/>
  <c r="K81" i="7"/>
  <c r="H83" i="7"/>
  <c r="K83" i="7"/>
  <c r="H85" i="7"/>
  <c r="K85" i="7"/>
  <c r="H86" i="7"/>
  <c r="K86" i="7"/>
  <c r="H87" i="7"/>
  <c r="K87" i="7"/>
  <c r="H89" i="7"/>
  <c r="K89" i="7"/>
  <c r="H90" i="7"/>
  <c r="K90" i="7"/>
  <c r="H91" i="7"/>
  <c r="K91" i="7"/>
  <c r="H93" i="7"/>
  <c r="K93" i="7"/>
  <c r="H94" i="7"/>
  <c r="K94" i="7"/>
  <c r="H95" i="7"/>
  <c r="K95" i="7"/>
  <c r="H96" i="7"/>
  <c r="K96" i="7"/>
  <c r="H97" i="7"/>
  <c r="K97" i="7"/>
  <c r="H100" i="7"/>
  <c r="K100" i="7"/>
  <c r="H103" i="7"/>
  <c r="K103" i="7"/>
  <c r="H105" i="7"/>
  <c r="K105" i="7"/>
  <c r="H107" i="7"/>
  <c r="K107" i="7"/>
  <c r="H109" i="7"/>
  <c r="K109" i="7"/>
  <c r="H111" i="7"/>
  <c r="K111" i="7"/>
  <c r="H114" i="7"/>
  <c r="K114" i="7"/>
  <c r="H117" i="7"/>
  <c r="K117" i="7"/>
  <c r="H121" i="7"/>
  <c r="K121" i="7"/>
  <c r="H124" i="7"/>
  <c r="K124" i="7"/>
  <c r="G22" i="7"/>
  <c r="G24" i="7"/>
  <c r="G27" i="7"/>
  <c r="G29" i="7"/>
  <c r="G31" i="7"/>
  <c r="G33" i="7"/>
  <c r="G35" i="7"/>
  <c r="G39" i="7"/>
  <c r="G42" i="7"/>
  <c r="G46" i="7"/>
  <c r="G47" i="7"/>
  <c r="G51" i="7"/>
  <c r="G53" i="7"/>
  <c r="G55" i="7"/>
  <c r="G59" i="7"/>
  <c r="G60" i="7"/>
  <c r="G61" i="7"/>
  <c r="G65" i="7"/>
  <c r="G67" i="7"/>
  <c r="G69" i="7"/>
  <c r="G71" i="7"/>
  <c r="G72" i="7"/>
  <c r="G73" i="7"/>
  <c r="G75" i="7"/>
  <c r="G76" i="7"/>
  <c r="G77" i="7"/>
  <c r="G78" i="7"/>
  <c r="G79" i="7"/>
  <c r="G80" i="7"/>
  <c r="G81" i="7"/>
  <c r="G83" i="7"/>
  <c r="G85" i="7"/>
  <c r="G86" i="7"/>
  <c r="G87" i="7"/>
  <c r="G89" i="7"/>
  <c r="G90" i="7"/>
  <c r="G91" i="7"/>
  <c r="G93" i="7"/>
  <c r="G94" i="7"/>
  <c r="G95" i="7"/>
  <c r="G96" i="7"/>
  <c r="G97" i="7"/>
  <c r="G100" i="7"/>
  <c r="G103" i="7"/>
  <c r="G105" i="7"/>
  <c r="G107" i="7"/>
  <c r="G109" i="7"/>
  <c r="G111" i="7"/>
  <c r="G114" i="7"/>
  <c r="G117" i="7"/>
  <c r="G121" i="7"/>
  <c r="G124" i="7"/>
  <c r="E19" i="7"/>
  <c r="E22" i="7"/>
  <c r="E24" i="7"/>
  <c r="E27" i="7"/>
  <c r="E29" i="7"/>
  <c r="E31" i="7"/>
  <c r="E33" i="7"/>
  <c r="E35" i="7"/>
  <c r="E39" i="7"/>
  <c r="E42" i="7"/>
  <c r="E46" i="7"/>
  <c r="E47" i="7"/>
  <c r="E51" i="7"/>
  <c r="E53" i="7"/>
  <c r="E55" i="7"/>
  <c r="E59" i="7"/>
  <c r="E60" i="7"/>
  <c r="E61" i="7"/>
  <c r="E65" i="7"/>
  <c r="E67" i="7"/>
  <c r="E69" i="7"/>
  <c r="E71" i="7"/>
  <c r="E72" i="7"/>
  <c r="E73" i="7"/>
  <c r="E75" i="7"/>
  <c r="E76" i="7"/>
  <c r="E77" i="7"/>
  <c r="E78" i="7"/>
  <c r="E79" i="7"/>
  <c r="E80" i="7"/>
  <c r="E81" i="7"/>
  <c r="E83" i="7"/>
  <c r="E85" i="7"/>
  <c r="E86" i="7"/>
  <c r="E87" i="7"/>
  <c r="E89" i="7"/>
  <c r="E90" i="7"/>
  <c r="E91" i="7"/>
  <c r="E93" i="7"/>
  <c r="E94" i="7"/>
  <c r="E95" i="7"/>
  <c r="E96" i="7"/>
  <c r="E97" i="7"/>
  <c r="E100" i="7"/>
  <c r="E103" i="7"/>
  <c r="E105" i="7"/>
  <c r="E107" i="7"/>
  <c r="E109" i="7"/>
  <c r="E111" i="7"/>
  <c r="E114" i="7"/>
  <c r="E117" i="7"/>
  <c r="E121" i="7"/>
  <c r="E124" i="7"/>
  <c r="I23" i="11"/>
  <c r="I15" i="11"/>
  <c r="I16" i="11"/>
  <c r="I17" i="11"/>
  <c r="I18" i="11"/>
  <c r="I19" i="11"/>
  <c r="I20" i="11"/>
  <c r="I21" i="11"/>
  <c r="I22" i="11"/>
  <c r="I24" i="11"/>
  <c r="H19" i="7"/>
  <c r="K19" i="7"/>
  <c r="G19" i="7"/>
  <c r="I124" i="7" l="1"/>
  <c r="J124" i="7" s="1"/>
  <c r="L124" i="7" s="1"/>
  <c r="M122" i="7" s="1"/>
  <c r="H26" i="11" s="1"/>
  <c r="B26" i="11" s="1"/>
  <c r="I117" i="7"/>
  <c r="J117" i="7" s="1"/>
  <c r="L117" i="7" s="1"/>
  <c r="M115" i="7" s="1"/>
  <c r="H24" i="11" s="1"/>
  <c r="B24" i="11" s="1"/>
  <c r="I111" i="7"/>
  <c r="I107" i="7"/>
  <c r="J107" i="7" s="1"/>
  <c r="L107" i="7" s="1"/>
  <c r="I103" i="7"/>
  <c r="J103" i="7" s="1"/>
  <c r="L103" i="7" s="1"/>
  <c r="I97" i="7"/>
  <c r="J97" i="7" s="1"/>
  <c r="L97" i="7" s="1"/>
  <c r="I95" i="7"/>
  <c r="I93" i="7"/>
  <c r="J93" i="7" s="1"/>
  <c r="L93" i="7" s="1"/>
  <c r="I90" i="7"/>
  <c r="J90" i="7" s="1"/>
  <c r="L90" i="7" s="1"/>
  <c r="I87" i="7"/>
  <c r="J87" i="7" s="1"/>
  <c r="L87" i="7" s="1"/>
  <c r="I85" i="7"/>
  <c r="J85" i="7" s="1"/>
  <c r="L85" i="7" s="1"/>
  <c r="I81" i="7"/>
  <c r="J81" i="7" s="1"/>
  <c r="I79" i="7"/>
  <c r="J79" i="7" s="1"/>
  <c r="I77" i="7"/>
  <c r="J77" i="7" s="1"/>
  <c r="I75" i="7"/>
  <c r="J75" i="7" s="1"/>
  <c r="L75" i="7" s="1"/>
  <c r="I72" i="7"/>
  <c r="J72" i="7" s="1"/>
  <c r="L72" i="7" s="1"/>
  <c r="I69" i="7"/>
  <c r="J69" i="7" s="1"/>
  <c r="I65" i="7"/>
  <c r="J65" i="7" s="1"/>
  <c r="L65" i="7" s="1"/>
  <c r="I60" i="7"/>
  <c r="J60" i="7" s="1"/>
  <c r="I55" i="7"/>
  <c r="J55" i="7" s="1"/>
  <c r="L55" i="7" s="1"/>
  <c r="I51" i="7"/>
  <c r="J51" i="7" s="1"/>
  <c r="L51" i="7" s="1"/>
  <c r="I46" i="7"/>
  <c r="J46" i="7" s="1"/>
  <c r="L46" i="7" s="1"/>
  <c r="I33" i="7"/>
  <c r="J33" i="7" s="1"/>
  <c r="L33" i="7" s="1"/>
  <c r="I29" i="7"/>
  <c r="J29" i="7" s="1"/>
  <c r="L29" i="7" s="1"/>
  <c r="I24" i="7"/>
  <c r="J24" i="7" s="1"/>
  <c r="L24" i="7" s="1"/>
  <c r="I121" i="7"/>
  <c r="J121" i="7" s="1"/>
  <c r="L121" i="7" s="1"/>
  <c r="M118" i="7" s="1"/>
  <c r="H25" i="11" s="1"/>
  <c r="B25" i="11" s="1"/>
  <c r="I114" i="7"/>
  <c r="J114" i="7" s="1"/>
  <c r="L114" i="7" s="1"/>
  <c r="M112" i="7" s="1"/>
  <c r="H23" i="11" s="1"/>
  <c r="F23" i="11" s="1"/>
  <c r="I109" i="7"/>
  <c r="J109" i="7" s="1"/>
  <c r="L109" i="7" s="1"/>
  <c r="I105" i="7"/>
  <c r="I100" i="7"/>
  <c r="J100" i="7" s="1"/>
  <c r="L100" i="7" s="1"/>
  <c r="M98" i="7" s="1"/>
  <c r="H21" i="11" s="1"/>
  <c r="I96" i="7"/>
  <c r="I94" i="7"/>
  <c r="J94" i="7" s="1"/>
  <c r="L94" i="7" s="1"/>
  <c r="I91" i="7"/>
  <c r="I89" i="7"/>
  <c r="J89" i="7" s="1"/>
  <c r="L89" i="7" s="1"/>
  <c r="I86" i="7"/>
  <c r="I83" i="7"/>
  <c r="J83" i="7" s="1"/>
  <c r="L83" i="7" s="1"/>
  <c r="I80" i="7"/>
  <c r="I78" i="7"/>
  <c r="J78" i="7" s="1"/>
  <c r="L78" i="7" s="1"/>
  <c r="I76" i="7"/>
  <c r="J76" i="7" s="1"/>
  <c r="L76" i="7" s="1"/>
  <c r="I73" i="7"/>
  <c r="J73" i="7" s="1"/>
  <c r="I71" i="7"/>
  <c r="J71" i="7" s="1"/>
  <c r="I67" i="7"/>
  <c r="J67" i="7" s="1"/>
  <c r="L67" i="7" s="1"/>
  <c r="I61" i="7"/>
  <c r="J61" i="7" s="1"/>
  <c r="L61" i="7" s="1"/>
  <c r="I59" i="7"/>
  <c r="J59" i="7" s="1"/>
  <c r="L59" i="7" s="1"/>
  <c r="I53" i="7"/>
  <c r="I47" i="7"/>
  <c r="J47" i="7" s="1"/>
  <c r="L47" i="7" s="1"/>
  <c r="I42" i="7"/>
  <c r="J42" i="7" s="1"/>
  <c r="I31" i="7"/>
  <c r="J31" i="7" s="1"/>
  <c r="L31" i="7" s="1"/>
  <c r="I27" i="7"/>
  <c r="I22" i="7"/>
  <c r="J22" i="7" s="1"/>
  <c r="L22" i="7" s="1"/>
  <c r="I39" i="7"/>
  <c r="I35" i="7"/>
  <c r="J35" i="7" s="1"/>
  <c r="L35" i="7" s="1"/>
  <c r="J105" i="7"/>
  <c r="L105" i="7" s="1"/>
  <c r="J111" i="7"/>
  <c r="L111" i="7" s="1"/>
  <c r="J95" i="7"/>
  <c r="L95" i="7" s="1"/>
  <c r="J91" i="7"/>
  <c r="L91" i="7" s="1"/>
  <c r="J96" i="7"/>
  <c r="L96" i="7" s="1"/>
  <c r="J86" i="7"/>
  <c r="L86" i="7" s="1"/>
  <c r="L60" i="7"/>
  <c r="J80" i="7"/>
  <c r="L80" i="7" s="1"/>
  <c r="J53" i="7"/>
  <c r="L53" i="7" s="1"/>
  <c r="J39" i="7"/>
  <c r="L39" i="7" s="1"/>
  <c r="J27" i="7"/>
  <c r="L27" i="7" s="1"/>
  <c r="I19" i="7"/>
  <c r="L73" i="7" l="1"/>
  <c r="L42" i="7"/>
  <c r="M36" i="7" s="1"/>
  <c r="H16" i="11" s="1"/>
  <c r="D16" i="11" s="1"/>
  <c r="L71" i="7"/>
  <c r="L79" i="7"/>
  <c r="L69" i="7"/>
  <c r="D21" i="11"/>
  <c r="F21" i="11"/>
  <c r="F25" i="11"/>
  <c r="F24" i="11"/>
  <c r="D24" i="11"/>
  <c r="M48" i="7"/>
  <c r="H18" i="11" s="1"/>
  <c r="D18" i="11" s="1"/>
  <c r="L81" i="7"/>
  <c r="D26" i="11"/>
  <c r="F26" i="11"/>
  <c r="D25" i="11"/>
  <c r="D23" i="11"/>
  <c r="L77" i="7"/>
  <c r="M56" i="7"/>
  <c r="H19" i="11" s="1"/>
  <c r="D19" i="11" s="1"/>
  <c r="M43" i="7"/>
  <c r="H17" i="11" s="1"/>
  <c r="D17" i="11" s="1"/>
  <c r="M101" i="7"/>
  <c r="H22" i="11" s="1"/>
  <c r="J19" i="7"/>
  <c r="L19" i="7" s="1"/>
  <c r="M16" i="7" s="1"/>
  <c r="B23" i="11"/>
  <c r="M62" i="7" l="1"/>
  <c r="H20" i="11" s="1"/>
  <c r="F20" i="11" s="1"/>
  <c r="F22" i="11"/>
  <c r="D22" i="11"/>
  <c r="B22" i="11"/>
  <c r="B16" i="11"/>
  <c r="B19" i="11"/>
  <c r="H15" i="11"/>
  <c r="B15" i="11" s="1"/>
  <c r="F16" i="11"/>
  <c r="M125" i="7" l="1"/>
  <c r="H27" i="11" s="1"/>
  <c r="D20" i="11"/>
  <c r="F15" i="11"/>
  <c r="H28" i="11"/>
  <c r="F19" i="11"/>
  <c r="D15" i="11"/>
  <c r="D27" i="11" l="1"/>
  <c r="E27" i="11" s="1"/>
  <c r="F27" i="11"/>
  <c r="G27" i="11" s="1"/>
  <c r="B20" i="11"/>
  <c r="B27" i="11" s="1"/>
  <c r="C27" i="11" l="1"/>
  <c r="C28" i="11" s="1"/>
  <c r="E28" i="11" s="1"/>
  <c r="G28" i="11" s="1"/>
  <c r="B28" i="11"/>
  <c r="D28" i="11" s="1"/>
  <c r="F28" i="11" s="1"/>
  <c r="I27" i="11" l="1"/>
</calcChain>
</file>

<file path=xl/sharedStrings.xml><?xml version="1.0" encoding="utf-8"?>
<sst xmlns="http://schemas.openxmlformats.org/spreadsheetml/2006/main" count="235" uniqueCount="167">
  <si>
    <t xml:space="preserve"> 2. 1. MEDICINA E SEGURANÇA DO TRABALHO</t>
  </si>
  <si>
    <t xml:space="preserve"> 2. 1. 1. EQUIPAMENTOS DE PROTEÇÃO INDIVIDUAL</t>
  </si>
  <si>
    <t>.1  EQUIPAMENTOS INDIVIDUAIS SEGURANCA</t>
  </si>
  <si>
    <t xml:space="preserve"> 2. 7. PLACAS DE IDENTIFICAÇÃO DE EXERCÍCIO PROFISSIONAL EM OBRAS</t>
  </si>
  <si>
    <t>.1  PLACA DE OBRA-PINTADA/FIXADA ESTRUTURA DE MADEIRA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</si>
  <si>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</si>
  <si>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</si>
  <si>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</si>
  <si>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</si>
  <si>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</si>
  <si>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</si>
  <si>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</si>
  <si>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</si>
  <si>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</si>
  <si>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</si>
  <si>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17. PINTURA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</si>
  <si>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</si>
  <si>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</si>
  <si>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</si>
  <si>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</si>
  <si>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</si>
  <si>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</si>
  <si>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</si>
  <si>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</si>
  <si>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</si>
  <si>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</si>
  <si>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</si>
  <si>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</si>
  <si>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10.   INSTALAÇÕES ELÉTRICAS</t>
  </si>
  <si>
    <t>17.   PINTURA</t>
  </si>
  <si>
    <t>18.   SERVIÇOS COMPLEMENTARES</t>
  </si>
  <si>
    <t>Total  da Etapa</t>
  </si>
  <si>
    <t>Total Acumulado</t>
  </si>
  <si>
    <t xml:space="preserve"> 2. SERVIÇOS PRELIMINARES / TÉCNICOS</t>
  </si>
  <si>
    <t xml:space="preserve"> 2.   SERVIÇOS PRELIMINARES / TÉCNICOS</t>
  </si>
  <si>
    <t xml:space="preserve"> 7.   ALVENARIA / VEDAÇÃO / DIVISÓRIA</t>
  </si>
  <si>
    <t>21.   GERENCIAMENTO DE OBRAS / FISCALIZAÇÃO</t>
  </si>
  <si>
    <t xml:space="preserve"> 9. COBERTURA</t>
  </si>
  <si>
    <t xml:space="preserve"> 6.   SUPERESTRUTURA</t>
  </si>
  <si>
    <t xml:space="preserve"> 8.   ESQUADRIAS</t>
  </si>
  <si>
    <t xml:space="preserve"> 9.   COBERTURA</t>
  </si>
  <si>
    <t>16.   VIDROS</t>
  </si>
  <si>
    <t>24.   PISO</t>
  </si>
  <si>
    <t>M2</t>
  </si>
  <si>
    <t>M3</t>
  </si>
  <si>
    <t>KG</t>
  </si>
  <si>
    <t xml:space="preserve">M </t>
  </si>
  <si>
    <t>UN</t>
  </si>
  <si>
    <t xml:space="preserve"> 6. 1. 1. PILARES</t>
  </si>
  <si>
    <t xml:space="preserve"> 9. 2. TELHAMENTO</t>
  </si>
  <si>
    <t>10. 1. INSTALAÇÕES DE BAIXA TENSÃO</t>
  </si>
  <si>
    <t>10. 1. 1. LUMINÁRIAS</t>
  </si>
  <si>
    <t>10. 1. 2. INTERRUPTORES, TOMADAS E ACESSÓRIOS</t>
  </si>
  <si>
    <t>10. 1. 3. CONDUTORES</t>
  </si>
  <si>
    <t>10. 1. 4. ELETRODUTOS E ACESSÓRIOS</t>
  </si>
  <si>
    <t>10. 1. 5. QUADROS DE CARGA</t>
  </si>
  <si>
    <t>10. 1. 6. DISJUNTORES</t>
  </si>
  <si>
    <t>.2  DISJUNTOR MONOPOLAR 20A</t>
  </si>
  <si>
    <t>10. 1. 7. CAIXAS DE PASSAGEM</t>
  </si>
  <si>
    <t>18. 5. LIMPEZA E ENTREGA DA OBRA</t>
  </si>
  <si>
    <t>.1  LIMPEZA FINAL</t>
  </si>
  <si>
    <t xml:space="preserve"> 6. SUPERESTRUTURA</t>
  </si>
  <si>
    <t>10. 1. 8. PERFILADOS E ACESSÓRIOS</t>
  </si>
  <si>
    <t>.1  PERFILADO 38X38MM, PERFURADO, PEÇAS C/ 06 METROS</t>
  </si>
  <si>
    <t xml:space="preserve"> 2. 6. 3. TELA DE POLIETILENO</t>
  </si>
  <si>
    <t>.1  TAPUME COM TELA DE POLIETILENO, ALTURA 1,20M</t>
  </si>
  <si>
    <t xml:space="preserve"> 2. 8. DEMOLIÇÕES E REMOÇÕES</t>
  </si>
  <si>
    <t>CRONOGRAMA FÍSICO-FINANCEIRO</t>
  </si>
  <si>
    <t>.1  CONDULETE 6 ENTRADAS TOP 3/4"</t>
  </si>
  <si>
    <r>
      <t>Obra:</t>
    </r>
    <r>
      <rPr>
        <sz val="12"/>
        <color indexed="8"/>
        <rFont val="Arial"/>
        <family val="2"/>
      </rPr>
      <t xml:space="preserve"> Reforma e Adaptações do Bloco 03 - Etapa 02</t>
    </r>
  </si>
  <si>
    <r>
      <t xml:space="preserve">Cidade: </t>
    </r>
    <r>
      <rPr>
        <sz val="12"/>
        <color indexed="8"/>
        <rFont val="Arial"/>
        <family val="2"/>
      </rPr>
      <t>Novo Hamburgo - RS</t>
    </r>
  </si>
  <si>
    <r>
      <t xml:space="preserve">Endereço: </t>
    </r>
    <r>
      <rPr>
        <sz val="12"/>
        <color indexed="8"/>
        <rFont val="Arial"/>
        <family val="2"/>
      </rPr>
      <t>Rua Pinheiro Machado, 205 - Bairro Industrial</t>
    </r>
  </si>
  <si>
    <r>
      <t xml:space="preserve">Cliente: </t>
    </r>
    <r>
      <rPr>
        <sz val="12"/>
        <color indexed="8"/>
        <rFont val="Arial"/>
        <family val="2"/>
      </rPr>
      <t>Instituto Federal Sul-Rio-Grandense - Câmpus Avançado Novo Hamburgo</t>
    </r>
  </si>
  <si>
    <t xml:space="preserve"> 2. 6. TAPUMES</t>
  </si>
  <si>
    <t xml:space="preserve"> 2. 8. 1. REMOÇÃO DE VIDROS</t>
  </si>
  <si>
    <t>.1  REMOÇÃO DE VIDRO DE ESQUADRIAS DE FERRO</t>
  </si>
  <si>
    <t xml:space="preserve"> 2. 8. 2. DEMOLIÇÃO DE ALVENARIA DE TIJOLOS</t>
  </si>
  <si>
    <t>.1  DEMOLICAO DE ALVENARIA DE TIJOLOS FURADOS</t>
  </si>
  <si>
    <t xml:space="preserve"> 2. 8.16. REMOÇÃO DE COBERTURA</t>
  </si>
  <si>
    <t>.1  RETIRADA DE TELHAS DE FIBROCIMENTO</t>
  </si>
  <si>
    <t xml:space="preserve"> 2. 8.22. REMOÇÃO DE ESQUADRIAS DE FERRO</t>
  </si>
  <si>
    <t>.1  RETIRADA DE PORTÃO DE CORRER</t>
  </si>
  <si>
    <t xml:space="preserve"> 2. 8.39. LIMPEZA DE PISO COM REMOÇÃO</t>
  </si>
  <si>
    <t>.1  LIMPEZA DE PISO CIMENTADO</t>
  </si>
  <si>
    <t xml:space="preserve"> 6. 1. ESTRUTURA DE CONCRETO</t>
  </si>
  <si>
    <t>.1  PILAR CONCRETO ARMADO FCK 25MPA-ESCOR,FORMA,ARM,LANC,CURA,D.</t>
  </si>
  <si>
    <t xml:space="preserve"> 6. 1. 5. VERGA, CONTRA-VERGA E TAIPÁ</t>
  </si>
  <si>
    <t xml:space="preserve"> 6. 1. 5. 2. AÇO</t>
  </si>
  <si>
    <t>.1  ARMADURA CA-50 MEDIA 1/4 A 3/8-6,35 A 9,53MM (Taipá acima das portas)</t>
  </si>
  <si>
    <t xml:space="preserve"> 7. ALVENARIA / VEDAÇÃO / DIVISÓRIA</t>
  </si>
  <si>
    <t xml:space="preserve"> 7. 2. DIVISÓRIAS</t>
  </si>
  <si>
    <t xml:space="preserve"> 7. 2. 2. DIVISÓRIA COM PAINÉIS DE GESSO</t>
  </si>
  <si>
    <t>.1  PAREDE GESSO ACARTONADO - STANDARD - C/COLOCAÇÃO</t>
  </si>
  <si>
    <t xml:space="preserve">.2  ISOLAMENTO ACÚSTICO COM LÃ DE ROCHA e=5cm Placa 1.20x0.60m (inclui
mão-de-obra)
</t>
  </si>
  <si>
    <t xml:space="preserve"> 8. ESQUADRIAS</t>
  </si>
  <si>
    <t xml:space="preserve"> 8. 3. ESQUADRIAS DE FERRO GALVANIZADO</t>
  </si>
  <si>
    <t xml:space="preserve"> 8. 3. 7. JANELAS</t>
  </si>
  <si>
    <t>.1  CAIXILHO FIXO-FERRO</t>
  </si>
  <si>
    <t xml:space="preserve"> 8. 3. 8. PORTAS</t>
  </si>
  <si>
    <t>.1  PORTA DE ABRIR-FERRO COM CHAPAS E BÁSCULA (com janela basculante)</t>
  </si>
  <si>
    <t xml:space="preserve"> 8. 6. RECUPERAÇÃO DE ESQUADRIAS</t>
  </si>
  <si>
    <t>.1  REMOÇÃO DE MASSA E PINTURA COM LIXAMENTO E SOLVENTE</t>
  </si>
  <si>
    <t xml:space="preserve"> 9. 2. 1. COM TELHA DE FIBROCIMENTO (SEM AMIANTO)</t>
  </si>
  <si>
    <t>.1  COBERTURA COM TELHA FIBROCIMENTO 6MM</t>
  </si>
  <si>
    <t>.2  TELHA FIBROCIMENTO COM CLARABÓIA</t>
  </si>
  <si>
    <t>.3  REFORÇO ESTRUTURA DE MADEIRA PARA TELHA CLARABÓIA</t>
  </si>
  <si>
    <t>.1  LUMINARIA FLUORESCENTE 2X32W COMPLETA</t>
  </si>
  <si>
    <t>.1  INTERRUPTOR EMBUTIR DUPLO-INCLUSIVE TAMPA</t>
  </si>
  <si>
    <t>.2  TOMADA EMBUTIR DUPLA-INCLUSIVE TAMPA</t>
  </si>
  <si>
    <t>.1  CABO ISOLADO FLEXIVEL 1.5MM2 (14AWG)</t>
  </si>
  <si>
    <t>.2  CABO ISOLADO FLEXIVEL 2.5MM2 (12AWG)</t>
  </si>
  <si>
    <t>.3  CABO ISOLADO  25MM2 ( 2AWG)</t>
  </si>
  <si>
    <t>.1  ELETRODUTO CONDULETE TOP 3,4" - COR CINZA</t>
  </si>
  <si>
    <t>.2  CURVA 90° P/ ELETRODUTO CONDULETE TOP 3/4" - COR CINZA</t>
  </si>
  <si>
    <t>.3  ABRAÇADEIRA P/ ELETRODUTO CONDULETE TOP 3/4" - COR CINZA</t>
  </si>
  <si>
    <t>.4  ADAPTADOR P/ CONDULETE TOP 3/4" - COR CINZA</t>
  </si>
  <si>
    <t>.5  PARAFUSO P/ BUCHA S-8</t>
  </si>
  <si>
    <t>.6  BUCHA DE NYLON S-8</t>
  </si>
  <si>
    <t>.7  BUCHA P/ GESSO ACARTONADO S-8</t>
  </si>
  <si>
    <t>.3  DISJUNTOR TRIPOLAR 50A</t>
  </si>
  <si>
    <t>.2  CAIXA INSPECAO 50X50X50CM ALV.15 C/TAMPA CONCRETO</t>
  </si>
  <si>
    <t>.3  HASTE COOPERWELD 19X2400MM C/CONECTOR</t>
  </si>
  <si>
    <t>.2  EMENDA INTERNA "X", INCL. PARAF. +  PORCA</t>
  </si>
  <si>
    <t>.3  EMENDA INTERNA "T", INCL. PARAF. +  PORCA</t>
  </si>
  <si>
    <t>.4  TIRANTE ROSQUEAVEL 3/8", VARA C/ 6M</t>
  </si>
  <si>
    <t>.5  GANCHO P/ PERFILADO, INCL. PORCAS E ARRUELAS</t>
  </si>
  <si>
    <t>16. VIDROS</t>
  </si>
  <si>
    <t>16. 1. VIDRO LISO</t>
  </si>
  <si>
    <t>.1  VIDRO TRANSPARENTE 4mm - COLOCADO COM MASSA</t>
  </si>
  <si>
    <t>17. 1. SELADOR / PREPARAÇÃO</t>
  </si>
  <si>
    <t>.1  SELADOR PARA PAREDES INTERNAS/EXTERNAS 1 DEMAO</t>
  </si>
  <si>
    <t>17. 3. BASE ACRÍLICA</t>
  </si>
  <si>
    <t>.1  PINTURA ACRILICA SOBRE PAREDES - 2 DEMAOS</t>
  </si>
  <si>
    <t>17. 6. MASSA CORRIDA</t>
  </si>
  <si>
    <t>.1  MASSA CORRIDA PVA PARA INTERIORES 2 DEMAOS</t>
  </si>
  <si>
    <t>17. 9. FUNDO SOBRE METAL</t>
  </si>
  <si>
    <t>.1  FUNDO CROMATO DE ZINCO - 1 DEMÃO</t>
  </si>
  <si>
    <t>17.10. ESMALTE SOBRE METAL</t>
  </si>
  <si>
    <t>.1  PINTURA ESMALTE BRILHO S/ METAL - 2 DEMAOS</t>
  </si>
  <si>
    <t>21. GERENCIAMENTO DE OBRAS / FISCALIZAÇÃO</t>
  </si>
  <si>
    <t>21. 1. ADMINISTRAÇÃO DA OBRA</t>
  </si>
  <si>
    <t>.1  CONTRAMESTRE</t>
  </si>
  <si>
    <t>22. FORRO</t>
  </si>
  <si>
    <t>22. 1. FORROS</t>
  </si>
  <si>
    <t>22. 1. 1. PVC</t>
  </si>
  <si>
    <t>.1  FORRO PVC 200MM C/PERFIL SUSTENTACAO EM PVC (inclui complementos)</t>
  </si>
  <si>
    <t>24. PISO</t>
  </si>
  <si>
    <t>24. 3. CIMENTADO</t>
  </si>
  <si>
    <t>.1  ARGAMASSA CI-AR.MEDIA 1:4</t>
  </si>
  <si>
    <t>MS</t>
  </si>
  <si>
    <t>25 dias</t>
  </si>
  <si>
    <t>50 dias</t>
  </si>
  <si>
    <t>75 dias</t>
  </si>
  <si>
    <t>22.   FORRO</t>
  </si>
  <si>
    <r>
      <t xml:space="preserve">Obra: </t>
    </r>
    <r>
      <rPr>
        <sz val="12"/>
        <rFont val="Arial"/>
        <family val="2"/>
      </rPr>
      <t>Reforma e Adaptações do Bloco 03 - Etapa 02</t>
    </r>
  </si>
  <si>
    <r>
      <t xml:space="preserve">Endereço: </t>
    </r>
    <r>
      <rPr>
        <sz val="12"/>
        <rFont val="Arial"/>
        <family val="2"/>
      </rPr>
      <t>Rua Pinheiro Machado, 205 - Bairro Industrial</t>
    </r>
  </si>
  <si>
    <r>
      <t xml:space="preserve">Cidade: </t>
    </r>
    <r>
      <rPr>
        <sz val="12"/>
        <rFont val="Arial"/>
        <family val="2"/>
      </rPr>
      <t>Novo Hamburgo - RS</t>
    </r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</si>
  <si>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</si>
  <si>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</si>
  <si>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</si>
  <si>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</si>
  <si>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</si>
  <si>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</si>
  <si>
    <t>xx</t>
  </si>
  <si>
    <t>.3  TOMADA INDUSTRIAL 3P+T - 500V</t>
  </si>
  <si>
    <t>.1  CENTRO DE DISTRIBUIÇÃO P/24 ELEM.C/BAR.(SOBREPOR)</t>
  </si>
  <si>
    <t>.1  DISJUNTOR TRIPOLAR 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</si>
</sst>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R$&quot;\ #,##0.00;\-&quot;R$&quot;\ #,##0.00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</numFmts>
  <fonts count="24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4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7" fontId="11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applyNumberFormat="1" applyFont="1" applyFill="1" applyBorder="1" applyAlignment="1" applyProtection="1">
      <alignment horizontal="center" vertical="center" wrapText="1"/>
    </xf>
    <xf numFmtId="166" fontId="10" fillId="0" borderId="1" xfId="0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0" borderId="0" xfId="0" applyFont="1" applyBorder="1" applyProtection="1"/>
    <xf numFmtId="0" fontId="3" fillId="0" borderId="0" xfId="0" applyFont="1" applyProtection="1"/>
    <xf numFmtId="0" fontId="13" fillId="0" borderId="0" xfId="0" applyFont="1" applyProtection="1"/>
    <xf numFmtId="0" fontId="6" fillId="0" borderId="0" xfId="0" applyFont="1" applyProtection="1"/>
    <xf numFmtId="10" fontId="7" fillId="0" borderId="1" xfId="1" quotePrefix="1" applyNumberFormat="1" applyFont="1" applyFill="1" applyBorder="1" applyAlignment="1" applyProtection="1">
      <alignment horizontal="center" vertical="center" wrapText="1"/>
    </xf>
    <xf numFmtId="166" fontId="9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0" fontId="7" fillId="0" borderId="0" xfId="0" applyNumberFormat="1" applyFont="1" applyBorder="1" applyProtection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5" fillId="3" borderId="1" xfId="2" applyFont="1" applyFill="1" applyBorder="1" applyAlignment="1" applyProtection="1">
      <alignment horizontal="left" vertical="center"/>
    </xf>
    <xf numFmtId="164" fontId="6" fillId="3" borderId="1" xfId="2" applyFont="1" applyFill="1" applyBorder="1" applyAlignment="1" applyProtection="1">
      <alignment horizontal="center" vertical="center"/>
    </xf>
    <xf numFmtId="43" fontId="3" fillId="0" borderId="0" xfId="0" applyNumberFormat="1" applyFont="1" applyAlignment="1">
      <alignment vertical="center"/>
    </xf>
    <xf numFmtId="164" fontId="3" fillId="0" borderId="0" xfId="2" applyFont="1" applyAlignment="1">
      <alignment vertical="center"/>
    </xf>
    <xf numFmtId="164" fontId="3" fillId="0" borderId="0" xfId="2" applyFont="1" applyAlignment="1">
      <alignment horizontal="center" vertical="center"/>
    </xf>
    <xf numFmtId="10" fontId="9" fillId="0" borderId="1" xfId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10" fillId="0" borderId="4" xfId="0" applyNumberFormat="1" applyFont="1" applyFill="1" applyBorder="1" applyAlignment="1" applyProtection="1">
      <alignment horizontal="right" vertical="center"/>
      <protection locked="0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4" fontId="2" fillId="0" borderId="0" xfId="1" applyNumberFormat="1" applyFont="1" applyFill="1" applyAlignment="1">
      <alignment vertical="center"/>
    </xf>
    <xf numFmtId="4" fontId="1" fillId="0" borderId="0" xfId="2" applyNumberFormat="1" applyFont="1" applyFill="1" applyAlignment="1">
      <alignment vertical="center"/>
    </xf>
    <xf numFmtId="164" fontId="3" fillId="0" borderId="1" xfId="2" applyFont="1" applyFill="1" applyBorder="1" applyAlignment="1" applyProtection="1">
      <alignment horizontal="center" vertical="center"/>
      <protection locked="0"/>
    </xf>
    <xf numFmtId="164" fontId="6" fillId="3" borderId="1" xfId="2" applyFont="1" applyFill="1" applyBorder="1" applyAlignment="1" applyProtection="1">
      <alignment vertical="center"/>
    </xf>
    <xf numFmtId="164" fontId="3" fillId="0" borderId="1" xfId="2" applyFont="1" applyFill="1" applyBorder="1" applyAlignment="1" applyProtection="1">
      <alignment vertical="center"/>
      <protection locked="0"/>
    </xf>
    <xf numFmtId="164" fontId="3" fillId="0" borderId="1" xfId="2" applyFont="1" applyFill="1" applyBorder="1" applyAlignment="1" applyProtection="1">
      <alignment horizontal="center" vertical="top"/>
      <protection locked="0"/>
    </xf>
    <xf numFmtId="164" fontId="5" fillId="0" borderId="1" xfId="2" applyFont="1" applyFill="1" applyBorder="1" applyAlignment="1" applyProtection="1">
      <alignment vertical="center"/>
    </xf>
    <xf numFmtId="164" fontId="5" fillId="0" borderId="0" xfId="2" applyFont="1" applyFill="1" applyBorder="1" applyAlignment="1" applyProtection="1">
      <alignment vertical="center"/>
    </xf>
    <xf numFmtId="164" fontId="7" fillId="0" borderId="5" xfId="2" applyFont="1" applyFill="1" applyBorder="1" applyAlignment="1" applyProtection="1">
      <alignment vertical="center"/>
    </xf>
    <xf numFmtId="164" fontId="3" fillId="0" borderId="1" xfId="2" applyFont="1" applyFill="1" applyBorder="1" applyAlignment="1" applyProtection="1">
      <alignment vertical="top"/>
      <protection locked="0"/>
    </xf>
    <xf numFmtId="164" fontId="3" fillId="0" borderId="1" xfId="2" applyFont="1" applyFill="1" applyBorder="1" applyAlignment="1" applyProtection="1">
      <alignment vertical="center"/>
    </xf>
    <xf numFmtId="164" fontId="6" fillId="3" borderId="1" xfId="2" applyFont="1" applyFill="1" applyBorder="1" applyAlignment="1" applyProtection="1">
      <alignment vertical="center"/>
      <protection locked="0"/>
    </xf>
    <xf numFmtId="164" fontId="5" fillId="3" borderId="1" xfId="2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164" fontId="7" fillId="0" borderId="1" xfId="2" applyFont="1" applyFill="1" applyBorder="1" applyAlignment="1" applyProtection="1">
      <alignment vertical="center"/>
    </xf>
    <xf numFmtId="164" fontId="11" fillId="3" borderId="1" xfId="2" applyFont="1" applyFill="1" applyBorder="1" applyAlignment="1" applyProtection="1">
      <alignment vertical="center"/>
    </xf>
    <xf numFmtId="0" fontId="18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4" fontId="3" fillId="0" borderId="0" xfId="0" applyNumberFormat="1" applyFont="1" applyProtection="1">
      <protection locked="0"/>
    </xf>
    <xf numFmtId="4" fontId="19" fillId="0" borderId="5" xfId="0" applyNumberFormat="1" applyFont="1" applyFill="1" applyBorder="1" applyAlignment="1" applyProtection="1">
      <alignment horizontal="center" vertical="center"/>
      <protection locked="0"/>
    </xf>
    <xf numFmtId="164" fontId="19" fillId="3" borderId="1" xfId="2" applyFont="1" applyFill="1" applyBorder="1" applyAlignment="1" applyProtection="1">
      <alignment vertical="center"/>
    </xf>
    <xf numFmtId="0" fontId="16" fillId="0" borderId="0" xfId="0" applyFont="1" applyProtection="1">
      <protection locked="0"/>
    </xf>
    <xf numFmtId="0" fontId="3" fillId="0" borderId="0" xfId="0" applyFont="1" applyProtection="1">
      <protection locked="0"/>
    </xf>
    <xf numFmtId="10" fontId="16" fillId="0" borderId="0" xfId="0" applyNumberFormat="1" applyFont="1" applyProtection="1">
      <protection locked="0"/>
    </xf>
    <xf numFmtId="10" fontId="3" fillId="0" borderId="0" xfId="0" applyNumberFormat="1" applyFont="1" applyProtection="1">
      <protection locked="0"/>
    </xf>
    <xf numFmtId="0" fontId="1" fillId="0" borderId="1" xfId="0" applyFont="1" applyFill="1" applyBorder="1" applyAlignment="1" applyProtection="1">
      <alignment horizontal="left" vertical="top"/>
    </xf>
    <xf numFmtId="164" fontId="3" fillId="0" borderId="1" xfId="2" applyFont="1" applyFill="1" applyBorder="1" applyAlignment="1" applyProtection="1">
      <alignment horizontal="center" vertical="top"/>
    </xf>
    <xf numFmtId="0" fontId="3" fillId="0" borderId="1" xfId="0" applyFont="1" applyFill="1" applyBorder="1" applyAlignment="1" applyProtection="1">
      <alignment horizontal="left" vertical="top"/>
    </xf>
    <xf numFmtId="164" fontId="1" fillId="0" borderId="1" xfId="2" applyFont="1" applyFill="1" applyBorder="1" applyAlignment="1" applyProtection="1">
      <alignment horizontal="left" vertical="center"/>
    </xf>
    <xf numFmtId="164" fontId="3" fillId="0" borderId="1" xfId="2" applyFont="1" applyBorder="1" applyAlignment="1" applyProtection="1">
      <alignment horizontal="center"/>
    </xf>
    <xf numFmtId="164" fontId="3" fillId="0" borderId="1" xfId="2" applyFont="1" applyFill="1" applyBorder="1" applyAlignment="1" applyProtection="1">
      <alignment horizontal="left" vertical="center"/>
    </xf>
    <xf numFmtId="164" fontId="3" fillId="0" borderId="1" xfId="2" applyFont="1" applyFill="1" applyBorder="1" applyAlignment="1" applyProtection="1">
      <alignment horizontal="center" vertical="center"/>
    </xf>
    <xf numFmtId="164" fontId="20" fillId="0" borderId="1" xfId="2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164" fontId="1" fillId="0" borderId="6" xfId="2" applyFont="1" applyFill="1" applyBorder="1" applyAlignment="1" applyProtection="1">
      <alignment vertical="center"/>
    </xf>
    <xf numFmtId="4" fontId="3" fillId="0" borderId="0" xfId="0" applyNumberFormat="1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4" fontId="2" fillId="0" borderId="0" xfId="1" applyNumberFormat="1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3" fillId="0" borderId="1" xfId="2" applyFont="1" applyBorder="1" applyAlignment="1" applyProtection="1">
      <alignment horizontal="center"/>
      <protection locked="0"/>
    </xf>
    <xf numFmtId="164" fontId="3" fillId="0" borderId="0" xfId="2" applyFont="1" applyAlignment="1" applyProtection="1">
      <alignment vertical="center"/>
      <protection locked="0"/>
    </xf>
    <xf numFmtId="164" fontId="3" fillId="0" borderId="0" xfId="2" applyFont="1" applyAlignment="1" applyProtection="1">
      <alignment horizontal="center" vertical="center"/>
      <protection locked="0"/>
    </xf>
    <xf numFmtId="164" fontId="5" fillId="0" borderId="0" xfId="2" applyFont="1" applyFill="1" applyBorder="1" applyAlignment="1" applyProtection="1">
      <alignment vertical="center"/>
      <protection locked="0"/>
    </xf>
    <xf numFmtId="4" fontId="3" fillId="0" borderId="0" xfId="2" applyNumberFormat="1" applyFont="1" applyAlignment="1" applyProtection="1">
      <alignment horizontal="center" vertical="center"/>
      <protection locked="0"/>
    </xf>
    <xf numFmtId="4" fontId="3" fillId="0" borderId="0" xfId="2" applyNumberFormat="1" applyFont="1" applyAlignment="1" applyProtection="1">
      <alignment vertical="center"/>
      <protection locked="0"/>
    </xf>
    <xf numFmtId="4" fontId="7" fillId="0" borderId="0" xfId="2" applyNumberFormat="1" applyFont="1" applyAlignment="1" applyProtection="1">
      <alignment vertical="center"/>
      <protection locked="0"/>
    </xf>
    <xf numFmtId="4" fontId="1" fillId="0" borderId="0" xfId="2" applyNumberFormat="1" applyFont="1" applyFill="1" applyAlignment="1" applyProtection="1">
      <alignment vertical="center"/>
      <protection locked="0"/>
    </xf>
    <xf numFmtId="4" fontId="16" fillId="0" borderId="0" xfId="2" applyNumberFormat="1" applyFont="1" applyAlignment="1" applyProtection="1">
      <alignment vertical="center"/>
      <protection locked="0"/>
    </xf>
    <xf numFmtId="4" fontId="16" fillId="0" borderId="0" xfId="2" applyNumberFormat="1" applyFont="1" applyAlignment="1" applyProtection="1">
      <alignment horizontal="center" vertical="center"/>
      <protection locked="0"/>
    </xf>
    <xf numFmtId="4" fontId="23" fillId="0" borderId="0" xfId="2" applyNumberFormat="1" applyFont="1" applyAlignment="1" applyProtection="1">
      <alignment horizontal="center" vertical="center"/>
      <protection locked="0"/>
    </xf>
    <xf numFmtId="4" fontId="20" fillId="0" borderId="0" xfId="2" applyNumberFormat="1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10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3" fillId="0" borderId="0" xfId="0" applyFont="1" applyProtection="1">
      <protection locked="0"/>
    </xf>
    <xf numFmtId="10" fontId="13" fillId="0" borderId="0" xfId="0" applyNumberFormat="1" applyFont="1" applyProtection="1">
      <protection locked="0"/>
    </xf>
    <xf numFmtId="1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7" fontId="11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10" fontId="7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166" fontId="10" fillId="0" borderId="0" xfId="0" quotePrefix="1" applyNumberFormat="1" applyFont="1" applyFill="1" applyBorder="1" applyAlignment="1" applyProtection="1">
      <alignment horizontal="center" vertical="center" wrapText="1"/>
      <protection locked="0"/>
    </xf>
    <xf numFmtId="10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7" fontId="7" fillId="0" borderId="0" xfId="0" applyNumberFormat="1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7" fillId="0" borderId="0" xfId="0" applyNumberFormat="1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4" fontId="5" fillId="3" borderId="7" xfId="2" applyFont="1" applyFill="1" applyBorder="1" applyAlignment="1" applyProtection="1">
      <alignment horizontal="center" vertical="center"/>
    </xf>
    <xf numFmtId="164" fontId="5" fillId="3" borderId="9" xfId="2" applyFont="1" applyFill="1" applyBorder="1" applyAlignment="1" applyProtection="1">
      <alignment horizontal="center" vertical="center"/>
    </xf>
    <xf numFmtId="164" fontId="5" fillId="3" borderId="8" xfId="2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4" fontId="3" fillId="0" borderId="3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2" xfId="0" applyNumberFormat="1" applyFont="1" applyFill="1" applyBorder="1" applyAlignment="1" applyProtection="1">
      <alignment horizontal="center" vertical="center"/>
    </xf>
    <xf numFmtId="4" fontId="3" fillId="2" borderId="3" xfId="0" applyNumberFormat="1" applyFont="1" applyFill="1" applyBorder="1" applyAlignment="1" applyProtection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 vertical="center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4" fontId="7" fillId="2" borderId="7" xfId="0" applyNumberFormat="1" applyFont="1" applyFill="1" applyBorder="1" applyAlignment="1" applyProtection="1">
      <alignment horizontal="center" vertical="center" wrapText="1"/>
    </xf>
    <xf numFmtId="4" fontId="7" fillId="2" borderId="8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4" fontId="7" fillId="2" borderId="6" xfId="0" applyNumberFormat="1" applyFont="1" applyFill="1" applyBorder="1" applyAlignment="1" applyProtection="1">
      <alignment horizontal="center" vertical="center" wrapText="1"/>
    </xf>
    <xf numFmtId="4" fontId="7" fillId="2" borderId="2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4" fontId="5" fillId="0" borderId="4" xfId="0" applyNumberFormat="1" applyFont="1" applyFill="1" applyBorder="1" applyAlignment="1" applyProtection="1">
      <alignment horizontal="left" vertical="center"/>
    </xf>
    <xf numFmtId="4" fontId="5" fillId="0" borderId="13" xfId="0" applyNumberFormat="1" applyFont="1" applyFill="1" applyBorder="1" applyAlignment="1" applyProtection="1">
      <alignment horizontal="left" vertical="center"/>
    </xf>
    <xf numFmtId="4" fontId="5" fillId="0" borderId="5" xfId="0" applyNumberFormat="1" applyFont="1" applyFill="1" applyBorder="1" applyAlignment="1" applyProtection="1">
      <alignment horizontal="left" vertical="center"/>
    </xf>
    <xf numFmtId="17" fontId="19" fillId="0" borderId="4" xfId="0" applyNumberFormat="1" applyFont="1" applyFill="1" applyBorder="1" applyAlignment="1" applyProtection="1">
      <alignment horizontal="center" vertical="center"/>
      <protection locked="0"/>
    </xf>
    <xf numFmtId="17" fontId="19" fillId="0" borderId="5" xfId="0" applyNumberFormat="1" applyFont="1" applyFill="1" applyBorder="1" applyAlignment="1" applyProtection="1">
      <alignment horizontal="center" vertical="center"/>
      <protection locked="0"/>
    </xf>
    <xf numFmtId="4" fontId="2" fillId="0" borderId="3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2" fillId="0" borderId="2" xfId="1" applyNumberFormat="1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5" xfId="0" applyFont="1" applyFill="1" applyBorder="1" applyAlignment="1" applyProtection="1">
      <alignment horizontal="left" vertical="top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10" fillId="0" borderId="2" xfId="0" applyFont="1" applyFill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showZeros="0" tabSelected="1" view="pageBreakPreview" topLeftCell="A16" zoomScale="80" zoomScaleNormal="100" zoomScaleSheetLayoutView="80" workbookViewId="0">
      <selection activeCell="H22" sqref="H22"/>
    </sheetView>
  </sheetViews>
  <sheetFormatPr defaultColWidth="12.7109375" defaultRowHeight="12.75" x14ac:dyDescent="0.2"/>
  <cols>
    <col min="1" max="1" width="104.42578125" style="23" customWidth="1"/>
    <col min="2" max="2" width="10.140625" style="33" bestFit="1" customWidth="1"/>
    <col min="3" max="3" width="4.28515625" style="24" customWidth="1"/>
    <col min="4" max="5" width="11.28515625" style="32" customWidth="1"/>
    <col min="6" max="7" width="10.85546875" style="32" customWidth="1"/>
    <col min="8" max="8" width="12.5703125" style="32" customWidth="1"/>
    <col min="9" max="9" width="12.7109375" style="32" bestFit="1" customWidth="1"/>
    <col min="10" max="10" width="12.28515625" style="35" customWidth="1"/>
    <col min="11" max="11" width="8.28515625" style="35" bestFit="1" customWidth="1"/>
    <col min="12" max="12" width="13.85546875" style="32" customWidth="1"/>
    <col min="13" max="13" width="16.140625" style="39" bestFit="1" customWidth="1"/>
    <col min="14" max="14" width="12.7109375" style="23"/>
    <col min="15" max="15" width="13.7109375" style="23" bestFit="1" customWidth="1"/>
    <col min="16" max="16384" width="12.7109375" style="23"/>
  </cols>
  <sheetData>
    <row r="1" spans="1:13" ht="15" customHeight="1" x14ac:dyDescent="0.2">
      <c r="A1" s="107" t="s">
        <v>157</v>
      </c>
      <c r="B1" s="107"/>
      <c r="C1" s="107"/>
      <c r="D1" s="107"/>
      <c r="E1" s="107"/>
      <c r="F1" s="74"/>
      <c r="G1" s="74"/>
      <c r="H1" s="74"/>
      <c r="I1" s="74"/>
      <c r="J1" s="75"/>
      <c r="K1" s="75"/>
      <c r="L1" s="74"/>
      <c r="M1" s="76"/>
    </row>
    <row r="2" spans="1:13" ht="15" customHeight="1" x14ac:dyDescent="0.2">
      <c r="A2" s="107"/>
      <c r="B2" s="107"/>
      <c r="C2" s="107"/>
      <c r="D2" s="107"/>
      <c r="E2" s="107"/>
      <c r="F2" s="74"/>
      <c r="G2" s="74"/>
      <c r="H2" s="74"/>
      <c r="I2" s="74"/>
      <c r="J2" s="75"/>
      <c r="K2" s="75"/>
      <c r="L2" s="74"/>
      <c r="M2" s="76"/>
    </row>
    <row r="3" spans="1:13" ht="15" customHeight="1" x14ac:dyDescent="0.2">
      <c r="A3" s="107"/>
      <c r="B3" s="107"/>
      <c r="C3" s="107"/>
      <c r="D3" s="107"/>
      <c r="E3" s="107"/>
      <c r="F3" s="74"/>
      <c r="G3" s="74"/>
      <c r="H3" s="74"/>
      <c r="I3" s="74"/>
      <c r="J3" s="75"/>
      <c r="K3" s="75"/>
      <c r="L3" s="74"/>
      <c r="M3" s="76"/>
    </row>
    <row r="4" spans="1:13" ht="15" customHeight="1" x14ac:dyDescent="0.2">
      <c r="A4" s="107"/>
      <c r="B4" s="107"/>
      <c r="C4" s="107"/>
      <c r="D4" s="107"/>
      <c r="E4" s="107"/>
      <c r="F4" s="74"/>
      <c r="G4" s="74"/>
      <c r="H4" s="74"/>
      <c r="I4" s="74"/>
      <c r="J4" s="75"/>
      <c r="K4" s="75"/>
      <c r="L4" s="74"/>
      <c r="M4" s="76"/>
    </row>
    <row r="5" spans="1:13" ht="15" customHeight="1" x14ac:dyDescent="0.2">
      <c r="A5" s="107"/>
      <c r="B5" s="107"/>
      <c r="C5" s="107"/>
      <c r="D5" s="107"/>
      <c r="E5" s="107"/>
      <c r="F5" s="74"/>
      <c r="G5" s="74"/>
      <c r="H5" s="74"/>
      <c r="I5" s="74"/>
      <c r="J5" s="75"/>
      <c r="K5" s="75"/>
      <c r="L5" s="74"/>
      <c r="M5" s="76"/>
    </row>
    <row r="6" spans="1:13" ht="15" customHeight="1" x14ac:dyDescent="0.2">
      <c r="A6" s="55" t="s">
        <v>158</v>
      </c>
      <c r="B6" s="56"/>
      <c r="C6" s="56"/>
      <c r="D6" s="57"/>
      <c r="E6" s="57"/>
      <c r="F6" s="74"/>
      <c r="G6" s="74"/>
      <c r="H6" s="74"/>
      <c r="I6" s="74"/>
      <c r="J6" s="75"/>
      <c r="K6" s="75"/>
      <c r="L6" s="74"/>
      <c r="M6" s="76"/>
    </row>
    <row r="7" spans="1:13" ht="15" customHeight="1" x14ac:dyDescent="0.2">
      <c r="A7" s="55" t="s">
        <v>158</v>
      </c>
      <c r="B7" s="56"/>
      <c r="C7" s="56"/>
      <c r="D7" s="57"/>
      <c r="E7" s="57"/>
      <c r="F7" s="74"/>
      <c r="G7" s="74"/>
      <c r="H7" s="74"/>
      <c r="I7" s="74"/>
      <c r="J7" s="75"/>
      <c r="K7" s="75"/>
      <c r="L7" s="74"/>
      <c r="M7" s="76"/>
    </row>
    <row r="8" spans="1:13" ht="15" customHeight="1" x14ac:dyDescent="0.2">
      <c r="A8" s="55" t="s">
        <v>158</v>
      </c>
      <c r="B8" s="56"/>
      <c r="C8" s="56"/>
      <c r="D8" s="57"/>
      <c r="E8" s="57"/>
      <c r="F8" s="74"/>
      <c r="G8" s="74"/>
      <c r="H8" s="74"/>
      <c r="I8" s="74"/>
      <c r="J8" s="75"/>
      <c r="K8" s="75"/>
      <c r="L8" s="74"/>
      <c r="M8" s="76"/>
    </row>
    <row r="9" spans="1:13" ht="15.75" customHeight="1" x14ac:dyDescent="0.2">
      <c r="A9" s="131" t="s">
        <v>21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3"/>
    </row>
    <row r="10" spans="1:13" ht="15.75" customHeight="1" x14ac:dyDescent="0.2">
      <c r="A10" s="134"/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6"/>
    </row>
    <row r="11" spans="1:13" s="25" customFormat="1" ht="15.75" customHeight="1" x14ac:dyDescent="0.2">
      <c r="A11" s="137" t="s">
        <v>69</v>
      </c>
      <c r="B11" s="138"/>
      <c r="C11" s="138"/>
      <c r="D11" s="138"/>
      <c r="E11" s="139"/>
      <c r="F11" s="140" t="s">
        <v>71</v>
      </c>
      <c r="G11" s="140"/>
      <c r="H11" s="140"/>
      <c r="I11" s="140"/>
      <c r="J11" s="141"/>
      <c r="K11" s="141"/>
      <c r="L11" s="140"/>
      <c r="M11" s="140"/>
    </row>
    <row r="12" spans="1:13" s="25" customFormat="1" ht="15.75" customHeight="1" x14ac:dyDescent="0.2">
      <c r="A12" s="137" t="s">
        <v>72</v>
      </c>
      <c r="B12" s="138"/>
      <c r="C12" s="138"/>
      <c r="D12" s="138"/>
      <c r="E12" s="139"/>
      <c r="F12" s="142" t="s">
        <v>70</v>
      </c>
      <c r="G12" s="143"/>
      <c r="H12" s="143"/>
      <c r="I12" s="144"/>
      <c r="J12" s="36" t="s">
        <v>24</v>
      </c>
      <c r="K12" s="58" t="s">
        <v>163</v>
      </c>
      <c r="L12" s="145">
        <v>42660</v>
      </c>
      <c r="M12" s="146"/>
    </row>
    <row r="13" spans="1:13" ht="15.75" customHeight="1" x14ac:dyDescent="0.2">
      <c r="A13" s="113" t="s">
        <v>9</v>
      </c>
      <c r="B13" s="116" t="s">
        <v>10</v>
      </c>
      <c r="C13" s="113" t="s">
        <v>11</v>
      </c>
      <c r="D13" s="126" t="s">
        <v>6</v>
      </c>
      <c r="E13" s="126"/>
      <c r="F13" s="128" t="s">
        <v>7</v>
      </c>
      <c r="G13" s="128"/>
      <c r="H13" s="119" t="s">
        <v>5</v>
      </c>
      <c r="I13" s="119" t="s">
        <v>18</v>
      </c>
      <c r="J13" s="124" t="s">
        <v>8</v>
      </c>
      <c r="K13" s="125"/>
      <c r="L13" s="119" t="s">
        <v>22</v>
      </c>
      <c r="M13" s="147" t="s">
        <v>23</v>
      </c>
    </row>
    <row r="14" spans="1:13" ht="15.75" customHeight="1" x14ac:dyDescent="0.2">
      <c r="A14" s="114"/>
      <c r="B14" s="117"/>
      <c r="C14" s="122"/>
      <c r="D14" s="126" t="s">
        <v>19</v>
      </c>
      <c r="E14" s="119" t="s">
        <v>20</v>
      </c>
      <c r="F14" s="126" t="s">
        <v>19</v>
      </c>
      <c r="G14" s="119" t="s">
        <v>20</v>
      </c>
      <c r="H14" s="120"/>
      <c r="I14" s="120"/>
      <c r="J14" s="129" t="s">
        <v>12</v>
      </c>
      <c r="K14" s="129" t="s">
        <v>13</v>
      </c>
      <c r="L14" s="120"/>
      <c r="M14" s="148"/>
    </row>
    <row r="15" spans="1:13" ht="15.75" customHeight="1" x14ac:dyDescent="0.2">
      <c r="A15" s="115"/>
      <c r="B15" s="118"/>
      <c r="C15" s="123"/>
      <c r="D15" s="127"/>
      <c r="E15" s="121"/>
      <c r="F15" s="127"/>
      <c r="G15" s="121"/>
      <c r="H15" s="121"/>
      <c r="I15" s="121"/>
      <c r="J15" s="130"/>
      <c r="K15" s="130"/>
      <c r="L15" s="121"/>
      <c r="M15" s="149"/>
    </row>
    <row r="16" spans="1:13" ht="15.75" customHeight="1" x14ac:dyDescent="0.2">
      <c r="A16" s="26" t="s">
        <v>33</v>
      </c>
      <c r="B16" s="27"/>
      <c r="C16" s="27"/>
      <c r="D16" s="42"/>
      <c r="E16" s="42"/>
      <c r="F16" s="42"/>
      <c r="G16" s="42"/>
      <c r="H16" s="42"/>
      <c r="I16" s="42"/>
      <c r="J16" s="42"/>
      <c r="K16" s="42"/>
      <c r="L16" s="42"/>
      <c r="M16" s="51" t="e">
        <f>SUM(L17:L35)</f>
        <v>#VALUE!</v>
      </c>
    </row>
    <row r="17" spans="1:13" ht="15.75" customHeight="1" x14ac:dyDescent="0.2">
      <c r="A17" s="64" t="s">
        <v>0</v>
      </c>
      <c r="B17" s="65"/>
      <c r="C17" s="65"/>
      <c r="D17" s="44"/>
      <c r="E17" s="47"/>
      <c r="F17" s="44"/>
      <c r="G17" s="49"/>
      <c r="H17" s="49"/>
      <c r="I17" s="49"/>
      <c r="J17" s="53"/>
      <c r="K17" s="71"/>
      <c r="L17" s="49"/>
      <c r="M17" s="45"/>
    </row>
    <row r="18" spans="1:13" ht="15.75" customHeight="1" x14ac:dyDescent="0.2">
      <c r="A18" s="64" t="s">
        <v>1</v>
      </c>
      <c r="B18" s="65"/>
      <c r="C18" s="65"/>
      <c r="D18" s="44"/>
      <c r="E18" s="47"/>
      <c r="F18" s="44"/>
      <c r="G18" s="49"/>
      <c r="H18" s="49"/>
      <c r="I18" s="49"/>
      <c r="J18" s="53"/>
      <c r="K18" s="71"/>
      <c r="L18" s="49"/>
      <c r="M18" s="45"/>
    </row>
    <row r="19" spans="1:13" ht="15.75" customHeight="1" x14ac:dyDescent="0.2">
      <c r="A19" s="66" t="s">
        <v>2</v>
      </c>
      <c r="B19" s="65">
        <v>6</v>
      </c>
      <c r="C19" s="65" t="s">
        <v>47</v>
      </c>
      <c r="D19" s="48"/>
      <c r="E19" s="47">
        <f t="shared" ref="E19:E81" si="0">D19*B19</f>
        <v>0</v>
      </c>
      <c r="F19" s="48"/>
      <c r="G19" s="49">
        <f t="shared" ref="G19:G81" si="1">F19*B19</f>
        <v>0</v>
      </c>
      <c r="H19" s="49">
        <f t="shared" ref="H19" si="2">+D19+F19</f>
        <v>0</v>
      </c>
      <c r="I19" s="49">
        <f t="shared" ref="I19" si="3">E19+G19</f>
        <v>0</v>
      </c>
      <c r="J19" s="53" t="e">
        <f t="shared" ref="J19:J80" si="4">(K19/100)*I19</f>
        <v>#VALUE!</v>
      </c>
      <c r="K19" s="71" t="str">
        <f t="shared" ref="K19:K81" si="5">$K$12</f>
        <v>xx</v>
      </c>
      <c r="L19" s="49" t="e">
        <f t="shared" ref="L19" si="6">I19+J19</f>
        <v>#VALUE!</v>
      </c>
      <c r="M19" s="45"/>
    </row>
    <row r="20" spans="1:13" ht="15.75" customHeight="1" x14ac:dyDescent="0.2">
      <c r="A20" s="64" t="s">
        <v>73</v>
      </c>
      <c r="B20" s="65"/>
      <c r="C20" s="65"/>
      <c r="D20" s="44"/>
      <c r="E20" s="47"/>
      <c r="F20" s="44"/>
      <c r="G20" s="49"/>
      <c r="H20" s="49"/>
      <c r="I20" s="49"/>
      <c r="J20" s="53"/>
      <c r="K20" s="71"/>
      <c r="L20" s="49"/>
      <c r="M20" s="45"/>
    </row>
    <row r="21" spans="1:13" ht="15.75" customHeight="1" x14ac:dyDescent="0.2">
      <c r="A21" s="64" t="s">
        <v>64</v>
      </c>
      <c r="B21" s="65"/>
      <c r="C21" s="65"/>
      <c r="D21" s="44"/>
      <c r="E21" s="47"/>
      <c r="F21" s="44"/>
      <c r="G21" s="49"/>
      <c r="H21" s="49"/>
      <c r="I21" s="49"/>
      <c r="J21" s="53"/>
      <c r="K21" s="71"/>
      <c r="L21" s="49"/>
      <c r="M21" s="45"/>
    </row>
    <row r="22" spans="1:13" ht="15.75" customHeight="1" x14ac:dyDescent="0.2">
      <c r="A22" s="66" t="s">
        <v>65</v>
      </c>
      <c r="B22" s="65">
        <v>30</v>
      </c>
      <c r="C22" s="65" t="s">
        <v>46</v>
      </c>
      <c r="D22" s="48"/>
      <c r="E22" s="47">
        <f t="shared" si="0"/>
        <v>0</v>
      </c>
      <c r="F22" s="48"/>
      <c r="G22" s="49">
        <f t="shared" si="1"/>
        <v>0</v>
      </c>
      <c r="H22" s="49">
        <f t="shared" ref="H22:H83" si="7">+D22+F22</f>
        <v>0</v>
      </c>
      <c r="I22" s="49">
        <f t="shared" ref="I22:I83" si="8">E22+G22</f>
        <v>0</v>
      </c>
      <c r="J22" s="53" t="e">
        <f t="shared" si="4"/>
        <v>#VALUE!</v>
      </c>
      <c r="K22" s="71" t="str">
        <f t="shared" si="5"/>
        <v>xx</v>
      </c>
      <c r="L22" s="49" t="e">
        <f t="shared" ref="L22:L83" si="9">I22+J22</f>
        <v>#VALUE!</v>
      </c>
      <c r="M22" s="45"/>
    </row>
    <row r="23" spans="1:13" ht="15.75" customHeight="1" x14ac:dyDescent="0.2">
      <c r="A23" s="64" t="s">
        <v>3</v>
      </c>
      <c r="B23" s="65"/>
      <c r="C23" s="65"/>
      <c r="D23" s="44"/>
      <c r="E23" s="47"/>
      <c r="F23" s="44"/>
      <c r="G23" s="49"/>
      <c r="H23" s="49"/>
      <c r="I23" s="49"/>
      <c r="J23" s="53"/>
      <c r="K23" s="71"/>
      <c r="L23" s="49"/>
      <c r="M23" s="45"/>
    </row>
    <row r="24" spans="1:13" ht="15.75" customHeight="1" x14ac:dyDescent="0.2">
      <c r="A24" s="66" t="s">
        <v>4</v>
      </c>
      <c r="B24" s="65">
        <v>2.0299999999999998</v>
      </c>
      <c r="C24" s="65" t="s">
        <v>43</v>
      </c>
      <c r="D24" s="48"/>
      <c r="E24" s="47">
        <f t="shared" si="0"/>
        <v>0</v>
      </c>
      <c r="F24" s="48"/>
      <c r="G24" s="49">
        <f t="shared" si="1"/>
        <v>0</v>
      </c>
      <c r="H24" s="49">
        <f t="shared" si="7"/>
        <v>0</v>
      </c>
      <c r="I24" s="49">
        <f t="shared" si="8"/>
        <v>0</v>
      </c>
      <c r="J24" s="53" t="e">
        <f t="shared" si="4"/>
        <v>#VALUE!</v>
      </c>
      <c r="K24" s="71" t="str">
        <f t="shared" si="5"/>
        <v>xx</v>
      </c>
      <c r="L24" s="49" t="e">
        <f t="shared" si="9"/>
        <v>#VALUE!</v>
      </c>
      <c r="M24" s="45"/>
    </row>
    <row r="25" spans="1:13" ht="15.75" customHeight="1" x14ac:dyDescent="0.2">
      <c r="A25" s="64" t="s">
        <v>66</v>
      </c>
      <c r="B25" s="65"/>
      <c r="C25" s="65"/>
      <c r="D25" s="44"/>
      <c r="E25" s="47"/>
      <c r="F25" s="44"/>
      <c r="G25" s="49"/>
      <c r="H25" s="49"/>
      <c r="I25" s="49"/>
      <c r="J25" s="53"/>
      <c r="K25" s="71"/>
      <c r="L25" s="49"/>
      <c r="M25" s="45"/>
    </row>
    <row r="26" spans="1:13" ht="15.75" customHeight="1" x14ac:dyDescent="0.2">
      <c r="A26" s="64" t="s">
        <v>74</v>
      </c>
      <c r="B26" s="65"/>
      <c r="C26" s="65"/>
      <c r="D26" s="44"/>
      <c r="E26" s="47"/>
      <c r="F26" s="44"/>
      <c r="G26" s="49"/>
      <c r="H26" s="49"/>
      <c r="I26" s="49"/>
      <c r="J26" s="53"/>
      <c r="K26" s="71"/>
      <c r="L26" s="49"/>
      <c r="M26" s="45"/>
    </row>
    <row r="27" spans="1:13" ht="15.75" customHeight="1" x14ac:dyDescent="0.2">
      <c r="A27" s="66" t="s">
        <v>75</v>
      </c>
      <c r="B27" s="65">
        <v>11.4</v>
      </c>
      <c r="C27" s="65" t="s">
        <v>43</v>
      </c>
      <c r="D27" s="48"/>
      <c r="E27" s="47">
        <f t="shared" si="0"/>
        <v>0</v>
      </c>
      <c r="F27" s="48"/>
      <c r="G27" s="49">
        <f t="shared" si="1"/>
        <v>0</v>
      </c>
      <c r="H27" s="49">
        <f t="shared" si="7"/>
        <v>0</v>
      </c>
      <c r="I27" s="49">
        <f t="shared" si="8"/>
        <v>0</v>
      </c>
      <c r="J27" s="53" t="e">
        <f t="shared" si="4"/>
        <v>#VALUE!</v>
      </c>
      <c r="K27" s="71" t="str">
        <f t="shared" si="5"/>
        <v>xx</v>
      </c>
      <c r="L27" s="49" t="e">
        <f t="shared" si="9"/>
        <v>#VALUE!</v>
      </c>
      <c r="M27" s="45"/>
    </row>
    <row r="28" spans="1:13" ht="15.75" customHeight="1" x14ac:dyDescent="0.2">
      <c r="A28" s="64" t="s">
        <v>76</v>
      </c>
      <c r="B28" s="65"/>
      <c r="C28" s="65"/>
      <c r="D28" s="48"/>
      <c r="E28" s="47"/>
      <c r="F28" s="48"/>
      <c r="G28" s="49"/>
      <c r="H28" s="49"/>
      <c r="I28" s="49"/>
      <c r="J28" s="53"/>
      <c r="K28" s="71"/>
      <c r="L28" s="49"/>
      <c r="M28" s="45"/>
    </row>
    <row r="29" spans="1:13" ht="15.75" customHeight="1" x14ac:dyDescent="0.2">
      <c r="A29" s="66" t="s">
        <v>77</v>
      </c>
      <c r="B29" s="65">
        <v>49.05</v>
      </c>
      <c r="C29" s="65" t="s">
        <v>43</v>
      </c>
      <c r="D29" s="44"/>
      <c r="E29" s="47">
        <f t="shared" si="0"/>
        <v>0</v>
      </c>
      <c r="F29" s="44"/>
      <c r="G29" s="49">
        <f t="shared" si="1"/>
        <v>0</v>
      </c>
      <c r="H29" s="49">
        <f t="shared" si="7"/>
        <v>0</v>
      </c>
      <c r="I29" s="49">
        <f t="shared" si="8"/>
        <v>0</v>
      </c>
      <c r="J29" s="53" t="e">
        <f t="shared" si="4"/>
        <v>#VALUE!</v>
      </c>
      <c r="K29" s="71" t="str">
        <f t="shared" si="5"/>
        <v>xx</v>
      </c>
      <c r="L29" s="49" t="e">
        <f t="shared" si="9"/>
        <v>#VALUE!</v>
      </c>
      <c r="M29" s="45"/>
    </row>
    <row r="30" spans="1:13" ht="15.75" customHeight="1" x14ac:dyDescent="0.2">
      <c r="A30" s="64" t="s">
        <v>78</v>
      </c>
      <c r="B30" s="65"/>
      <c r="C30" s="65"/>
      <c r="D30" s="48"/>
      <c r="E30" s="47"/>
      <c r="F30" s="48"/>
      <c r="G30" s="49"/>
      <c r="H30" s="49"/>
      <c r="I30" s="49"/>
      <c r="J30" s="53"/>
      <c r="K30" s="71"/>
      <c r="L30" s="49"/>
      <c r="M30" s="45"/>
    </row>
    <row r="31" spans="1:13" ht="15.75" customHeight="1" x14ac:dyDescent="0.2">
      <c r="A31" s="66" t="s">
        <v>79</v>
      </c>
      <c r="B31" s="65">
        <v>24.8</v>
      </c>
      <c r="C31" s="65" t="s">
        <v>43</v>
      </c>
      <c r="D31" s="44"/>
      <c r="E31" s="47">
        <f t="shared" si="0"/>
        <v>0</v>
      </c>
      <c r="F31" s="44"/>
      <c r="G31" s="49">
        <f t="shared" si="1"/>
        <v>0</v>
      </c>
      <c r="H31" s="49">
        <f t="shared" si="7"/>
        <v>0</v>
      </c>
      <c r="I31" s="49">
        <f t="shared" si="8"/>
        <v>0</v>
      </c>
      <c r="J31" s="53" t="e">
        <f t="shared" si="4"/>
        <v>#VALUE!</v>
      </c>
      <c r="K31" s="71" t="str">
        <f t="shared" si="5"/>
        <v>xx</v>
      </c>
      <c r="L31" s="49" t="e">
        <f t="shared" si="9"/>
        <v>#VALUE!</v>
      </c>
      <c r="M31" s="45"/>
    </row>
    <row r="32" spans="1:13" ht="15.75" customHeight="1" x14ac:dyDescent="0.2">
      <c r="A32" s="64" t="s">
        <v>80</v>
      </c>
      <c r="B32" s="65"/>
      <c r="C32" s="65"/>
      <c r="D32" s="48"/>
      <c r="E32" s="47"/>
      <c r="F32" s="48"/>
      <c r="G32" s="49"/>
      <c r="H32" s="49"/>
      <c r="I32" s="49"/>
      <c r="J32" s="53"/>
      <c r="K32" s="71"/>
      <c r="L32" s="49"/>
      <c r="M32" s="45"/>
    </row>
    <row r="33" spans="1:15" ht="15.75" customHeight="1" x14ac:dyDescent="0.2">
      <c r="A33" s="66" t="s">
        <v>81</v>
      </c>
      <c r="B33" s="65">
        <v>5.57</v>
      </c>
      <c r="C33" s="65" t="s">
        <v>43</v>
      </c>
      <c r="D33" s="44"/>
      <c r="E33" s="47">
        <f t="shared" si="0"/>
        <v>0</v>
      </c>
      <c r="F33" s="44"/>
      <c r="G33" s="49">
        <f t="shared" si="1"/>
        <v>0</v>
      </c>
      <c r="H33" s="49">
        <f t="shared" si="7"/>
        <v>0</v>
      </c>
      <c r="I33" s="49">
        <f t="shared" si="8"/>
        <v>0</v>
      </c>
      <c r="J33" s="53" t="e">
        <f t="shared" si="4"/>
        <v>#VALUE!</v>
      </c>
      <c r="K33" s="71" t="str">
        <f t="shared" si="5"/>
        <v>xx</v>
      </c>
      <c r="L33" s="49" t="e">
        <f t="shared" si="9"/>
        <v>#VALUE!</v>
      </c>
      <c r="M33" s="45"/>
    </row>
    <row r="34" spans="1:15" ht="15.75" customHeight="1" x14ac:dyDescent="0.2">
      <c r="A34" s="64" t="s">
        <v>82</v>
      </c>
      <c r="B34" s="65"/>
      <c r="C34" s="65"/>
      <c r="D34" s="48"/>
      <c r="E34" s="47"/>
      <c r="F34" s="48"/>
      <c r="G34" s="49"/>
      <c r="H34" s="49"/>
      <c r="I34" s="49"/>
      <c r="J34" s="53"/>
      <c r="K34" s="71"/>
      <c r="L34" s="49"/>
      <c r="M34" s="45"/>
    </row>
    <row r="35" spans="1:15" ht="15.75" customHeight="1" x14ac:dyDescent="0.2">
      <c r="A35" s="66" t="s">
        <v>83</v>
      </c>
      <c r="B35" s="65">
        <v>219.7</v>
      </c>
      <c r="C35" s="65" t="s">
        <v>43</v>
      </c>
      <c r="D35" s="44"/>
      <c r="E35" s="47">
        <f t="shared" si="0"/>
        <v>0</v>
      </c>
      <c r="F35" s="44"/>
      <c r="G35" s="49">
        <f t="shared" si="1"/>
        <v>0</v>
      </c>
      <c r="H35" s="49">
        <f t="shared" si="7"/>
        <v>0</v>
      </c>
      <c r="I35" s="49">
        <f t="shared" si="8"/>
        <v>0</v>
      </c>
      <c r="J35" s="53" t="e">
        <f t="shared" si="4"/>
        <v>#VALUE!</v>
      </c>
      <c r="K35" s="71" t="str">
        <f t="shared" si="5"/>
        <v>xx</v>
      </c>
      <c r="L35" s="49" t="e">
        <f t="shared" si="9"/>
        <v>#VALUE!</v>
      </c>
      <c r="M35" s="45"/>
    </row>
    <row r="36" spans="1:15" s="25" customFormat="1" ht="15.75" customHeight="1" x14ac:dyDescent="0.2">
      <c r="A36" s="26" t="s">
        <v>61</v>
      </c>
      <c r="B36" s="27"/>
      <c r="C36" s="27"/>
      <c r="D36" s="50"/>
      <c r="E36" s="42"/>
      <c r="F36" s="50"/>
      <c r="G36" s="42"/>
      <c r="H36" s="42"/>
      <c r="I36" s="42"/>
      <c r="J36" s="54"/>
      <c r="K36" s="59"/>
      <c r="L36" s="42"/>
      <c r="M36" s="51" t="e">
        <f>SUM(L37:L42)</f>
        <v>#VALUE!</v>
      </c>
    </row>
    <row r="37" spans="1:15" s="25" customFormat="1" ht="15.75" customHeight="1" x14ac:dyDescent="0.2">
      <c r="A37" s="64" t="s">
        <v>84</v>
      </c>
      <c r="B37" s="65"/>
      <c r="C37" s="65"/>
      <c r="D37" s="48"/>
      <c r="E37" s="47"/>
      <c r="F37" s="48"/>
      <c r="G37" s="49"/>
      <c r="H37" s="49"/>
      <c r="I37" s="49"/>
      <c r="J37" s="53"/>
      <c r="K37" s="71"/>
      <c r="L37" s="49"/>
      <c r="M37" s="45"/>
    </row>
    <row r="38" spans="1:15" s="25" customFormat="1" ht="15.75" customHeight="1" x14ac:dyDescent="0.2">
      <c r="A38" s="64" t="s">
        <v>48</v>
      </c>
      <c r="B38" s="65"/>
      <c r="C38" s="65"/>
      <c r="D38" s="48"/>
      <c r="E38" s="47"/>
      <c r="F38" s="48"/>
      <c r="G38" s="49"/>
      <c r="H38" s="49"/>
      <c r="I38" s="49"/>
      <c r="J38" s="53"/>
      <c r="K38" s="71"/>
      <c r="L38" s="49"/>
      <c r="M38" s="45"/>
    </row>
    <row r="39" spans="1:15" ht="15.75" customHeight="1" x14ac:dyDescent="0.2">
      <c r="A39" s="66" t="s">
        <v>85</v>
      </c>
      <c r="B39" s="65">
        <v>0.2</v>
      </c>
      <c r="C39" s="65" t="s">
        <v>44</v>
      </c>
      <c r="D39" s="44"/>
      <c r="E39" s="47">
        <f t="shared" si="0"/>
        <v>0</v>
      </c>
      <c r="F39" s="44"/>
      <c r="G39" s="49">
        <f t="shared" si="1"/>
        <v>0</v>
      </c>
      <c r="H39" s="49">
        <f t="shared" si="7"/>
        <v>0</v>
      </c>
      <c r="I39" s="49">
        <f t="shared" si="8"/>
        <v>0</v>
      </c>
      <c r="J39" s="53" t="e">
        <f t="shared" si="4"/>
        <v>#VALUE!</v>
      </c>
      <c r="K39" s="71" t="str">
        <f t="shared" si="5"/>
        <v>xx</v>
      </c>
      <c r="L39" s="49" t="e">
        <f t="shared" si="9"/>
        <v>#VALUE!</v>
      </c>
      <c r="M39" s="45"/>
    </row>
    <row r="40" spans="1:15" ht="15.75" customHeight="1" x14ac:dyDescent="0.2">
      <c r="A40" s="64" t="s">
        <v>86</v>
      </c>
      <c r="B40" s="65"/>
      <c r="C40" s="65"/>
      <c r="D40" s="44"/>
      <c r="E40" s="47"/>
      <c r="F40" s="44"/>
      <c r="G40" s="49"/>
      <c r="H40" s="49"/>
      <c r="I40" s="49"/>
      <c r="J40" s="53"/>
      <c r="K40" s="71"/>
      <c r="L40" s="49"/>
      <c r="M40" s="45"/>
      <c r="O40" s="28"/>
    </row>
    <row r="41" spans="1:15" ht="15.75" customHeight="1" x14ac:dyDescent="0.2">
      <c r="A41" s="64" t="s">
        <v>87</v>
      </c>
      <c r="B41" s="65"/>
      <c r="C41" s="65"/>
      <c r="D41" s="48"/>
      <c r="E41" s="47"/>
      <c r="F41" s="48"/>
      <c r="G41" s="49"/>
      <c r="H41" s="49"/>
      <c r="I41" s="49"/>
      <c r="J41" s="53"/>
      <c r="K41" s="71"/>
      <c r="L41" s="49"/>
      <c r="M41" s="45"/>
      <c r="O41" s="28"/>
    </row>
    <row r="42" spans="1:15" ht="15.75" customHeight="1" x14ac:dyDescent="0.2">
      <c r="A42" s="66" t="s">
        <v>88</v>
      </c>
      <c r="B42" s="65">
        <v>1.71</v>
      </c>
      <c r="C42" s="65" t="s">
        <v>45</v>
      </c>
      <c r="D42" s="48"/>
      <c r="E42" s="47">
        <f t="shared" si="0"/>
        <v>0</v>
      </c>
      <c r="F42" s="48"/>
      <c r="G42" s="49">
        <f t="shared" si="1"/>
        <v>0</v>
      </c>
      <c r="H42" s="49">
        <f t="shared" si="7"/>
        <v>0</v>
      </c>
      <c r="I42" s="49">
        <f t="shared" si="8"/>
        <v>0</v>
      </c>
      <c r="J42" s="53" t="e">
        <f t="shared" si="4"/>
        <v>#VALUE!</v>
      </c>
      <c r="K42" s="71" t="str">
        <f t="shared" si="5"/>
        <v>xx</v>
      </c>
      <c r="L42" s="49" t="e">
        <f t="shared" si="9"/>
        <v>#VALUE!</v>
      </c>
      <c r="M42" s="45"/>
      <c r="O42" s="28"/>
    </row>
    <row r="43" spans="1:15" ht="15.75" customHeight="1" x14ac:dyDescent="0.2">
      <c r="A43" s="26" t="s">
        <v>89</v>
      </c>
      <c r="B43" s="27"/>
      <c r="C43" s="27"/>
      <c r="D43" s="50"/>
      <c r="E43" s="42"/>
      <c r="F43" s="50"/>
      <c r="G43" s="42"/>
      <c r="H43" s="42"/>
      <c r="I43" s="42"/>
      <c r="J43" s="54"/>
      <c r="K43" s="59"/>
      <c r="L43" s="42"/>
      <c r="M43" s="51" t="e">
        <f>SUM(L44:L47)</f>
        <v>#VALUE!</v>
      </c>
      <c r="O43" s="28"/>
    </row>
    <row r="44" spans="1:15" ht="15.75" customHeight="1" x14ac:dyDescent="0.2">
      <c r="A44" s="64" t="s">
        <v>90</v>
      </c>
      <c r="B44" s="65"/>
      <c r="C44" s="65"/>
      <c r="D44" s="48"/>
      <c r="E44" s="47"/>
      <c r="F44" s="48"/>
      <c r="G44" s="49"/>
      <c r="H44" s="49"/>
      <c r="I44" s="49"/>
      <c r="J44" s="53"/>
      <c r="K44" s="71"/>
      <c r="L44" s="49"/>
      <c r="M44" s="45"/>
      <c r="O44" s="28"/>
    </row>
    <row r="45" spans="1:15" ht="15.75" customHeight="1" x14ac:dyDescent="0.2">
      <c r="A45" s="64" t="s">
        <v>91</v>
      </c>
      <c r="B45" s="65"/>
      <c r="C45" s="65"/>
      <c r="D45" s="48"/>
      <c r="E45" s="47"/>
      <c r="F45" s="48"/>
      <c r="G45" s="49"/>
      <c r="H45" s="49"/>
      <c r="I45" s="49"/>
      <c r="J45" s="53"/>
      <c r="K45" s="71"/>
      <c r="L45" s="49"/>
      <c r="M45" s="45"/>
      <c r="O45" s="28"/>
    </row>
    <row r="46" spans="1:15" ht="15.75" customHeight="1" x14ac:dyDescent="0.2">
      <c r="A46" s="66" t="s">
        <v>92</v>
      </c>
      <c r="B46" s="65">
        <v>84.53</v>
      </c>
      <c r="C46" s="65" t="s">
        <v>43</v>
      </c>
      <c r="D46" s="44"/>
      <c r="E46" s="47">
        <f t="shared" si="0"/>
        <v>0</v>
      </c>
      <c r="F46" s="44"/>
      <c r="G46" s="49">
        <f t="shared" si="1"/>
        <v>0</v>
      </c>
      <c r="H46" s="49">
        <f t="shared" si="7"/>
        <v>0</v>
      </c>
      <c r="I46" s="49">
        <f t="shared" si="8"/>
        <v>0</v>
      </c>
      <c r="J46" s="53" t="e">
        <f t="shared" si="4"/>
        <v>#VALUE!</v>
      </c>
      <c r="K46" s="71" t="str">
        <f t="shared" si="5"/>
        <v>xx</v>
      </c>
      <c r="L46" s="49" t="e">
        <f t="shared" si="9"/>
        <v>#VALUE!</v>
      </c>
      <c r="M46" s="45"/>
    </row>
    <row r="47" spans="1:15" ht="15.75" customHeight="1" x14ac:dyDescent="0.2">
      <c r="A47" s="66" t="s">
        <v>93</v>
      </c>
      <c r="B47" s="65">
        <v>84.53</v>
      </c>
      <c r="C47" s="65" t="s">
        <v>43</v>
      </c>
      <c r="D47" s="44"/>
      <c r="E47" s="47">
        <f t="shared" si="0"/>
        <v>0</v>
      </c>
      <c r="F47" s="44"/>
      <c r="G47" s="49">
        <f t="shared" si="1"/>
        <v>0</v>
      </c>
      <c r="H47" s="49">
        <f t="shared" si="7"/>
        <v>0</v>
      </c>
      <c r="I47" s="49">
        <f t="shared" si="8"/>
        <v>0</v>
      </c>
      <c r="J47" s="53" t="e">
        <f t="shared" si="4"/>
        <v>#VALUE!</v>
      </c>
      <c r="K47" s="71" t="str">
        <f t="shared" si="5"/>
        <v>xx</v>
      </c>
      <c r="L47" s="49" t="e">
        <f t="shared" si="9"/>
        <v>#VALUE!</v>
      </c>
      <c r="M47" s="45"/>
      <c r="O47" s="28"/>
    </row>
    <row r="48" spans="1:15" ht="15.75" customHeight="1" x14ac:dyDescent="0.2">
      <c r="A48" s="26" t="s">
        <v>94</v>
      </c>
      <c r="B48" s="27"/>
      <c r="C48" s="27"/>
      <c r="D48" s="50"/>
      <c r="E48" s="42"/>
      <c r="F48" s="50"/>
      <c r="G48" s="42"/>
      <c r="H48" s="42"/>
      <c r="I48" s="42"/>
      <c r="J48" s="54"/>
      <c r="K48" s="59"/>
      <c r="L48" s="42"/>
      <c r="M48" s="51" t="e">
        <f>SUM(L49:L55)</f>
        <v>#VALUE!</v>
      </c>
      <c r="O48" s="28"/>
    </row>
    <row r="49" spans="1:15" ht="15.75" customHeight="1" x14ac:dyDescent="0.2">
      <c r="A49" s="64" t="s">
        <v>95</v>
      </c>
      <c r="B49" s="65"/>
      <c r="C49" s="65"/>
      <c r="D49" s="48"/>
      <c r="E49" s="47"/>
      <c r="F49" s="48"/>
      <c r="G49" s="49"/>
      <c r="H49" s="49"/>
      <c r="I49" s="49"/>
      <c r="J49" s="53"/>
      <c r="K49" s="71"/>
      <c r="L49" s="49"/>
      <c r="M49" s="45"/>
      <c r="O49" s="28"/>
    </row>
    <row r="50" spans="1:15" ht="15.75" customHeight="1" x14ac:dyDescent="0.2">
      <c r="A50" s="64" t="s">
        <v>96</v>
      </c>
      <c r="B50" s="65"/>
      <c r="C50" s="65"/>
      <c r="D50" s="48"/>
      <c r="E50" s="47"/>
      <c r="F50" s="48"/>
      <c r="G50" s="49"/>
      <c r="H50" s="49"/>
      <c r="I50" s="49"/>
      <c r="J50" s="53"/>
      <c r="K50" s="71"/>
      <c r="L50" s="49"/>
      <c r="M50" s="45"/>
      <c r="O50" s="28"/>
    </row>
    <row r="51" spans="1:15" ht="15.75" customHeight="1" x14ac:dyDescent="0.2">
      <c r="A51" s="66" t="s">
        <v>97</v>
      </c>
      <c r="B51" s="65">
        <v>0.62</v>
      </c>
      <c r="C51" s="65" t="s">
        <v>43</v>
      </c>
      <c r="D51" s="48"/>
      <c r="E51" s="47">
        <f t="shared" si="0"/>
        <v>0</v>
      </c>
      <c r="F51" s="48"/>
      <c r="G51" s="49">
        <f t="shared" si="1"/>
        <v>0</v>
      </c>
      <c r="H51" s="49">
        <f t="shared" si="7"/>
        <v>0</v>
      </c>
      <c r="I51" s="49">
        <f t="shared" si="8"/>
        <v>0</v>
      </c>
      <c r="J51" s="53" t="e">
        <f t="shared" si="4"/>
        <v>#VALUE!</v>
      </c>
      <c r="K51" s="71" t="str">
        <f t="shared" si="5"/>
        <v>xx</v>
      </c>
      <c r="L51" s="49" t="e">
        <f t="shared" si="9"/>
        <v>#VALUE!</v>
      </c>
      <c r="M51" s="45"/>
      <c r="O51" s="28"/>
    </row>
    <row r="52" spans="1:15" ht="15.75" customHeight="1" x14ac:dyDescent="0.2">
      <c r="A52" s="64" t="s">
        <v>98</v>
      </c>
      <c r="B52" s="65"/>
      <c r="C52" s="65"/>
      <c r="D52" s="48"/>
      <c r="E52" s="47"/>
      <c r="F52" s="48"/>
      <c r="G52" s="49"/>
      <c r="H52" s="49"/>
      <c r="I52" s="49"/>
      <c r="J52" s="53"/>
      <c r="K52" s="71"/>
      <c r="L52" s="49"/>
      <c r="M52" s="72"/>
    </row>
    <row r="53" spans="1:15" ht="15.75" customHeight="1" x14ac:dyDescent="0.2">
      <c r="A53" s="66" t="s">
        <v>99</v>
      </c>
      <c r="B53" s="65">
        <v>7.81</v>
      </c>
      <c r="C53" s="65" t="s">
        <v>43</v>
      </c>
      <c r="D53" s="44"/>
      <c r="E53" s="47">
        <f t="shared" si="0"/>
        <v>0</v>
      </c>
      <c r="F53" s="44"/>
      <c r="G53" s="49">
        <f t="shared" si="1"/>
        <v>0</v>
      </c>
      <c r="H53" s="49">
        <f t="shared" si="7"/>
        <v>0</v>
      </c>
      <c r="I53" s="49">
        <f t="shared" si="8"/>
        <v>0</v>
      </c>
      <c r="J53" s="53" t="e">
        <f t="shared" si="4"/>
        <v>#VALUE!</v>
      </c>
      <c r="K53" s="71" t="str">
        <f t="shared" si="5"/>
        <v>xx</v>
      </c>
      <c r="L53" s="49" t="e">
        <f t="shared" si="9"/>
        <v>#VALUE!</v>
      </c>
      <c r="M53" s="45"/>
      <c r="O53" s="28"/>
    </row>
    <row r="54" spans="1:15" ht="15.75" customHeight="1" x14ac:dyDescent="0.2">
      <c r="A54" s="64" t="s">
        <v>100</v>
      </c>
      <c r="B54" s="65"/>
      <c r="C54" s="65"/>
      <c r="D54" s="44"/>
      <c r="E54" s="47"/>
      <c r="F54" s="44"/>
      <c r="G54" s="49"/>
      <c r="H54" s="49"/>
      <c r="I54" s="49"/>
      <c r="J54" s="53"/>
      <c r="K54" s="71"/>
      <c r="L54" s="49"/>
      <c r="M54" s="73"/>
    </row>
    <row r="55" spans="1:15" ht="15.75" customHeight="1" x14ac:dyDescent="0.2">
      <c r="A55" s="66" t="s">
        <v>101</v>
      </c>
      <c r="B55" s="65">
        <v>22.52</v>
      </c>
      <c r="C55" s="65" t="s">
        <v>43</v>
      </c>
      <c r="D55" s="48"/>
      <c r="E55" s="47">
        <f t="shared" si="0"/>
        <v>0</v>
      </c>
      <c r="F55" s="48"/>
      <c r="G55" s="49">
        <f t="shared" si="1"/>
        <v>0</v>
      </c>
      <c r="H55" s="49">
        <f t="shared" si="7"/>
        <v>0</v>
      </c>
      <c r="I55" s="49">
        <f t="shared" si="8"/>
        <v>0</v>
      </c>
      <c r="J55" s="53" t="e">
        <f t="shared" si="4"/>
        <v>#VALUE!</v>
      </c>
      <c r="K55" s="71" t="str">
        <f t="shared" si="5"/>
        <v>xx</v>
      </c>
      <c r="L55" s="49" t="e">
        <f t="shared" si="9"/>
        <v>#VALUE!</v>
      </c>
      <c r="M55" s="45"/>
    </row>
    <row r="56" spans="1:15" ht="15.75" customHeight="1" x14ac:dyDescent="0.2">
      <c r="A56" s="26" t="s">
        <v>37</v>
      </c>
      <c r="B56" s="27"/>
      <c r="C56" s="27"/>
      <c r="D56" s="50"/>
      <c r="E56" s="42"/>
      <c r="F56" s="50"/>
      <c r="G56" s="42"/>
      <c r="H56" s="42"/>
      <c r="I56" s="42"/>
      <c r="J56" s="54"/>
      <c r="K56" s="59"/>
      <c r="L56" s="42"/>
      <c r="M56" s="51" t="e">
        <f>SUM(L57:L61)</f>
        <v>#VALUE!</v>
      </c>
    </row>
    <row r="57" spans="1:15" ht="15.75" customHeight="1" x14ac:dyDescent="0.2">
      <c r="A57" s="64" t="s">
        <v>49</v>
      </c>
      <c r="B57" s="65"/>
      <c r="C57" s="65"/>
      <c r="D57" s="48"/>
      <c r="E57" s="47"/>
      <c r="F57" s="48"/>
      <c r="G57" s="49"/>
      <c r="H57" s="49"/>
      <c r="I57" s="49"/>
      <c r="J57" s="53"/>
      <c r="K57" s="71"/>
      <c r="L57" s="49"/>
      <c r="M57" s="72"/>
    </row>
    <row r="58" spans="1:15" ht="15.75" customHeight="1" x14ac:dyDescent="0.2">
      <c r="A58" s="64" t="s">
        <v>102</v>
      </c>
      <c r="B58" s="65"/>
      <c r="C58" s="65"/>
      <c r="D58" s="44"/>
      <c r="E58" s="47"/>
      <c r="F58" s="44"/>
      <c r="G58" s="49"/>
      <c r="H58" s="49"/>
      <c r="I58" s="49"/>
      <c r="J58" s="53"/>
      <c r="K58" s="71"/>
      <c r="L58" s="49"/>
      <c r="M58" s="45"/>
    </row>
    <row r="59" spans="1:15" ht="15.75" customHeight="1" x14ac:dyDescent="0.2">
      <c r="A59" s="66" t="s">
        <v>103</v>
      </c>
      <c r="B59" s="65">
        <v>11.6</v>
      </c>
      <c r="C59" s="65" t="s">
        <v>43</v>
      </c>
      <c r="D59" s="44"/>
      <c r="E59" s="47">
        <f t="shared" si="0"/>
        <v>0</v>
      </c>
      <c r="F59" s="44"/>
      <c r="G59" s="49">
        <f t="shared" si="1"/>
        <v>0</v>
      </c>
      <c r="H59" s="49">
        <f t="shared" si="7"/>
        <v>0</v>
      </c>
      <c r="I59" s="49">
        <f t="shared" si="8"/>
        <v>0</v>
      </c>
      <c r="J59" s="53" t="e">
        <f t="shared" si="4"/>
        <v>#VALUE!</v>
      </c>
      <c r="K59" s="71" t="str">
        <f t="shared" si="5"/>
        <v>xx</v>
      </c>
      <c r="L59" s="49" t="e">
        <f t="shared" si="9"/>
        <v>#VALUE!</v>
      </c>
      <c r="M59" s="45"/>
    </row>
    <row r="60" spans="1:15" ht="15.75" customHeight="1" x14ac:dyDescent="0.2">
      <c r="A60" s="66" t="s">
        <v>104</v>
      </c>
      <c r="B60" s="65">
        <v>4</v>
      </c>
      <c r="C60" s="65" t="s">
        <v>47</v>
      </c>
      <c r="D60" s="48"/>
      <c r="E60" s="47">
        <f t="shared" si="0"/>
        <v>0</v>
      </c>
      <c r="F60" s="48"/>
      <c r="G60" s="49">
        <f t="shared" si="1"/>
        <v>0</v>
      </c>
      <c r="H60" s="49">
        <f t="shared" si="7"/>
        <v>0</v>
      </c>
      <c r="I60" s="49">
        <f t="shared" si="8"/>
        <v>0</v>
      </c>
      <c r="J60" s="53" t="e">
        <f t="shared" si="4"/>
        <v>#VALUE!</v>
      </c>
      <c r="K60" s="71" t="str">
        <f t="shared" si="5"/>
        <v>xx</v>
      </c>
      <c r="L60" s="49" t="e">
        <f t="shared" si="9"/>
        <v>#VALUE!</v>
      </c>
      <c r="M60" s="45"/>
    </row>
    <row r="61" spans="1:15" ht="15.75" customHeight="1" x14ac:dyDescent="0.2">
      <c r="A61" s="66" t="s">
        <v>105</v>
      </c>
      <c r="B61" s="65">
        <v>4</v>
      </c>
      <c r="C61" s="65" t="s">
        <v>43</v>
      </c>
      <c r="D61" s="48"/>
      <c r="E61" s="47">
        <f t="shared" si="0"/>
        <v>0</v>
      </c>
      <c r="F61" s="48"/>
      <c r="G61" s="49">
        <f t="shared" si="1"/>
        <v>0</v>
      </c>
      <c r="H61" s="49">
        <f t="shared" si="7"/>
        <v>0</v>
      </c>
      <c r="I61" s="49">
        <f t="shared" si="8"/>
        <v>0</v>
      </c>
      <c r="J61" s="53" t="e">
        <f t="shared" si="4"/>
        <v>#VALUE!</v>
      </c>
      <c r="K61" s="71" t="str">
        <f t="shared" si="5"/>
        <v>xx</v>
      </c>
      <c r="L61" s="49" t="e">
        <f t="shared" si="9"/>
        <v>#VALUE!</v>
      </c>
      <c r="M61" s="45"/>
    </row>
    <row r="62" spans="1:15" ht="15.75" customHeight="1" x14ac:dyDescent="0.2">
      <c r="A62" s="26" t="s">
        <v>14</v>
      </c>
      <c r="B62" s="27"/>
      <c r="C62" s="27"/>
      <c r="D62" s="50"/>
      <c r="E62" s="42"/>
      <c r="F62" s="50"/>
      <c r="G62" s="42"/>
      <c r="H62" s="42"/>
      <c r="I62" s="42"/>
      <c r="J62" s="54"/>
      <c r="K62" s="59"/>
      <c r="L62" s="42"/>
      <c r="M62" s="51" t="e">
        <f>SUM(L63:L97)</f>
        <v>#VALUE!</v>
      </c>
    </row>
    <row r="63" spans="1:15" ht="15.75" customHeight="1" x14ac:dyDescent="0.2">
      <c r="A63" s="64" t="s">
        <v>50</v>
      </c>
      <c r="B63" s="65"/>
      <c r="C63" s="65"/>
      <c r="D63" s="44"/>
      <c r="E63" s="47"/>
      <c r="F63" s="44"/>
      <c r="G63" s="49"/>
      <c r="H63" s="49"/>
      <c r="I63" s="49"/>
      <c r="J63" s="53"/>
      <c r="K63" s="71"/>
      <c r="L63" s="49"/>
      <c r="M63" s="45"/>
    </row>
    <row r="64" spans="1:15" ht="15.75" customHeight="1" x14ac:dyDescent="0.2">
      <c r="A64" s="64" t="s">
        <v>51</v>
      </c>
      <c r="B64" s="65"/>
      <c r="C64" s="65"/>
      <c r="D64" s="48"/>
      <c r="E64" s="47"/>
      <c r="F64" s="48"/>
      <c r="G64" s="49"/>
      <c r="H64" s="49"/>
      <c r="I64" s="49"/>
      <c r="J64" s="53"/>
      <c r="K64" s="71"/>
      <c r="L64" s="49"/>
      <c r="M64" s="45"/>
    </row>
    <row r="65" spans="1:13" ht="15.75" customHeight="1" x14ac:dyDescent="0.2">
      <c r="A65" s="66" t="s">
        <v>106</v>
      </c>
      <c r="B65" s="65">
        <v>46</v>
      </c>
      <c r="C65" s="65" t="s">
        <v>47</v>
      </c>
      <c r="D65" s="48"/>
      <c r="E65" s="47">
        <f t="shared" si="0"/>
        <v>0</v>
      </c>
      <c r="F65" s="48"/>
      <c r="G65" s="49">
        <f t="shared" si="1"/>
        <v>0</v>
      </c>
      <c r="H65" s="49">
        <f t="shared" si="7"/>
        <v>0</v>
      </c>
      <c r="I65" s="49">
        <f t="shared" si="8"/>
        <v>0</v>
      </c>
      <c r="J65" s="53" t="e">
        <f t="shared" si="4"/>
        <v>#VALUE!</v>
      </c>
      <c r="K65" s="71" t="str">
        <f t="shared" si="5"/>
        <v>xx</v>
      </c>
      <c r="L65" s="49" t="e">
        <f t="shared" si="9"/>
        <v>#VALUE!</v>
      </c>
      <c r="M65" s="45"/>
    </row>
    <row r="66" spans="1:13" ht="15.75" customHeight="1" x14ac:dyDescent="0.2">
      <c r="A66" s="64" t="s">
        <v>52</v>
      </c>
      <c r="B66" s="65"/>
      <c r="C66" s="65"/>
      <c r="D66" s="48"/>
      <c r="E66" s="47"/>
      <c r="F66" s="48"/>
      <c r="G66" s="49"/>
      <c r="H66" s="49"/>
      <c r="I66" s="49"/>
      <c r="J66" s="53"/>
      <c r="K66" s="71"/>
      <c r="L66" s="49"/>
      <c r="M66" s="45"/>
    </row>
    <row r="67" spans="1:13" ht="15.75" customHeight="1" x14ac:dyDescent="0.2">
      <c r="A67" s="66" t="s">
        <v>107</v>
      </c>
      <c r="B67" s="65">
        <v>4</v>
      </c>
      <c r="C67" s="65" t="s">
        <v>47</v>
      </c>
      <c r="D67" s="44"/>
      <c r="E67" s="47">
        <f t="shared" si="0"/>
        <v>0</v>
      </c>
      <c r="F67" s="44"/>
      <c r="G67" s="49">
        <f t="shared" si="1"/>
        <v>0</v>
      </c>
      <c r="H67" s="49">
        <f t="shared" si="7"/>
        <v>0</v>
      </c>
      <c r="I67" s="49">
        <f t="shared" si="8"/>
        <v>0</v>
      </c>
      <c r="J67" s="53" t="e">
        <f t="shared" si="4"/>
        <v>#VALUE!</v>
      </c>
      <c r="K67" s="71" t="str">
        <f t="shared" si="5"/>
        <v>xx</v>
      </c>
      <c r="L67" s="49" t="e">
        <f t="shared" si="9"/>
        <v>#VALUE!</v>
      </c>
      <c r="M67" s="45"/>
    </row>
    <row r="68" spans="1:13" ht="15.75" customHeight="1" x14ac:dyDescent="0.2">
      <c r="A68" s="66" t="s">
        <v>108</v>
      </c>
      <c r="B68" s="65">
        <v>40</v>
      </c>
      <c r="C68" s="65" t="s">
        <v>47</v>
      </c>
      <c r="D68" s="48"/>
      <c r="E68" s="47">
        <f t="shared" ref="E68" si="10">D68*B68</f>
        <v>0</v>
      </c>
      <c r="F68" s="48"/>
      <c r="G68" s="49">
        <f t="shared" ref="G68" si="11">F68*B68</f>
        <v>0</v>
      </c>
      <c r="H68" s="49">
        <f t="shared" ref="H68" si="12">+D68+F68</f>
        <v>0</v>
      </c>
      <c r="I68" s="49">
        <f t="shared" ref="I68" si="13">E68+G68</f>
        <v>0</v>
      </c>
      <c r="J68" s="53" t="e">
        <f t="shared" ref="J68" si="14">(K68/100)*I68</f>
        <v>#VALUE!</v>
      </c>
      <c r="K68" s="71" t="str">
        <f t="shared" si="5"/>
        <v>xx</v>
      </c>
      <c r="L68" s="49" t="e">
        <f t="shared" ref="L68" si="15">I68+J68</f>
        <v>#VALUE!</v>
      </c>
      <c r="M68" s="45"/>
    </row>
    <row r="69" spans="1:13" ht="15.75" customHeight="1" x14ac:dyDescent="0.2">
      <c r="A69" s="66" t="s">
        <v>164</v>
      </c>
      <c r="B69" s="65">
        <v>8</v>
      </c>
      <c r="C69" s="65" t="s">
        <v>47</v>
      </c>
      <c r="D69" s="48"/>
      <c r="E69" s="47">
        <f t="shared" si="0"/>
        <v>0</v>
      </c>
      <c r="F69" s="48"/>
      <c r="G69" s="49">
        <f t="shared" si="1"/>
        <v>0</v>
      </c>
      <c r="H69" s="49">
        <f t="shared" si="7"/>
        <v>0</v>
      </c>
      <c r="I69" s="49">
        <f t="shared" si="8"/>
        <v>0</v>
      </c>
      <c r="J69" s="53" t="e">
        <f t="shared" si="4"/>
        <v>#VALUE!</v>
      </c>
      <c r="K69" s="71" t="str">
        <f t="shared" si="5"/>
        <v>xx</v>
      </c>
      <c r="L69" s="49" t="e">
        <f t="shared" si="9"/>
        <v>#VALUE!</v>
      </c>
      <c r="M69" s="45"/>
    </row>
    <row r="70" spans="1:13" ht="15.75" customHeight="1" x14ac:dyDescent="0.2">
      <c r="A70" s="64" t="s">
        <v>53</v>
      </c>
      <c r="B70" s="65"/>
      <c r="C70" s="65"/>
      <c r="D70" s="48"/>
      <c r="E70" s="47"/>
      <c r="F70" s="48"/>
      <c r="G70" s="49"/>
      <c r="H70" s="49"/>
      <c r="I70" s="49"/>
      <c r="J70" s="53"/>
      <c r="K70" s="71"/>
      <c r="L70" s="49"/>
      <c r="M70" s="45"/>
    </row>
    <row r="71" spans="1:13" ht="15.75" customHeight="1" x14ac:dyDescent="0.2">
      <c r="A71" s="66" t="s">
        <v>109</v>
      </c>
      <c r="B71" s="65">
        <v>308</v>
      </c>
      <c r="C71" s="65" t="s">
        <v>46</v>
      </c>
      <c r="D71" s="44"/>
      <c r="E71" s="47">
        <f t="shared" si="0"/>
        <v>0</v>
      </c>
      <c r="F71" s="44"/>
      <c r="G71" s="49">
        <f t="shared" si="1"/>
        <v>0</v>
      </c>
      <c r="H71" s="49">
        <f t="shared" si="7"/>
        <v>0</v>
      </c>
      <c r="I71" s="49">
        <f t="shared" si="8"/>
        <v>0</v>
      </c>
      <c r="J71" s="53" t="e">
        <f t="shared" si="4"/>
        <v>#VALUE!</v>
      </c>
      <c r="K71" s="71" t="str">
        <f t="shared" si="5"/>
        <v>xx</v>
      </c>
      <c r="L71" s="49" t="e">
        <f t="shared" si="9"/>
        <v>#VALUE!</v>
      </c>
      <c r="M71" s="45"/>
    </row>
    <row r="72" spans="1:13" ht="15.75" customHeight="1" x14ac:dyDescent="0.2">
      <c r="A72" s="66" t="s">
        <v>110</v>
      </c>
      <c r="B72" s="65">
        <v>1052</v>
      </c>
      <c r="C72" s="65" t="s">
        <v>46</v>
      </c>
      <c r="D72" s="48"/>
      <c r="E72" s="47">
        <f t="shared" si="0"/>
        <v>0</v>
      </c>
      <c r="F72" s="48"/>
      <c r="G72" s="49">
        <f t="shared" si="1"/>
        <v>0</v>
      </c>
      <c r="H72" s="49">
        <f t="shared" si="7"/>
        <v>0</v>
      </c>
      <c r="I72" s="49">
        <f t="shared" si="8"/>
        <v>0</v>
      </c>
      <c r="J72" s="53" t="e">
        <f t="shared" si="4"/>
        <v>#VALUE!</v>
      </c>
      <c r="K72" s="71" t="str">
        <f t="shared" si="5"/>
        <v>xx</v>
      </c>
      <c r="L72" s="49" t="e">
        <f t="shared" si="9"/>
        <v>#VALUE!</v>
      </c>
      <c r="M72" s="45"/>
    </row>
    <row r="73" spans="1:13" ht="15.75" customHeight="1" x14ac:dyDescent="0.2">
      <c r="A73" s="66" t="s">
        <v>111</v>
      </c>
      <c r="B73" s="65">
        <v>240</v>
      </c>
      <c r="C73" s="65" t="s">
        <v>46</v>
      </c>
      <c r="D73" s="44"/>
      <c r="E73" s="47">
        <f t="shared" si="0"/>
        <v>0</v>
      </c>
      <c r="F73" s="44"/>
      <c r="G73" s="49">
        <f t="shared" si="1"/>
        <v>0</v>
      </c>
      <c r="H73" s="49">
        <f t="shared" si="7"/>
        <v>0</v>
      </c>
      <c r="I73" s="49">
        <f t="shared" si="8"/>
        <v>0</v>
      </c>
      <c r="J73" s="53" t="e">
        <f t="shared" si="4"/>
        <v>#VALUE!</v>
      </c>
      <c r="K73" s="71" t="str">
        <f t="shared" si="5"/>
        <v>xx</v>
      </c>
      <c r="L73" s="49" t="e">
        <f t="shared" si="9"/>
        <v>#VALUE!</v>
      </c>
      <c r="M73" s="72"/>
    </row>
    <row r="74" spans="1:13" ht="15.75" customHeight="1" x14ac:dyDescent="0.2">
      <c r="A74" s="67" t="s">
        <v>54</v>
      </c>
      <c r="B74" s="68"/>
      <c r="C74" s="68"/>
      <c r="D74" s="78"/>
      <c r="E74" s="47"/>
      <c r="F74" s="78"/>
      <c r="G74" s="49"/>
      <c r="H74" s="49"/>
      <c r="I74" s="49"/>
      <c r="J74" s="53"/>
      <c r="K74" s="71"/>
      <c r="L74" s="49"/>
      <c r="M74" s="45"/>
    </row>
    <row r="75" spans="1:13" ht="15.75" customHeight="1" x14ac:dyDescent="0.2">
      <c r="A75" s="66" t="s">
        <v>112</v>
      </c>
      <c r="B75" s="68">
        <v>105</v>
      </c>
      <c r="C75" s="68" t="s">
        <v>46</v>
      </c>
      <c r="D75" s="78"/>
      <c r="E75" s="47">
        <f t="shared" si="0"/>
        <v>0</v>
      </c>
      <c r="F75" s="78"/>
      <c r="G75" s="49">
        <f t="shared" si="1"/>
        <v>0</v>
      </c>
      <c r="H75" s="49">
        <f t="shared" si="7"/>
        <v>0</v>
      </c>
      <c r="I75" s="49">
        <f t="shared" si="8"/>
        <v>0</v>
      </c>
      <c r="J75" s="53" t="e">
        <f t="shared" si="4"/>
        <v>#VALUE!</v>
      </c>
      <c r="K75" s="71" t="str">
        <f t="shared" si="5"/>
        <v>xx</v>
      </c>
      <c r="L75" s="49" t="e">
        <f t="shared" si="9"/>
        <v>#VALUE!</v>
      </c>
      <c r="M75" s="45"/>
    </row>
    <row r="76" spans="1:13" ht="15.75" customHeight="1" x14ac:dyDescent="0.2">
      <c r="A76" s="69" t="s">
        <v>113</v>
      </c>
      <c r="B76" s="70">
        <v>25</v>
      </c>
      <c r="C76" s="70" t="s">
        <v>47</v>
      </c>
      <c r="D76" s="43"/>
      <c r="E76" s="47">
        <f t="shared" si="0"/>
        <v>0</v>
      </c>
      <c r="F76" s="43"/>
      <c r="G76" s="49">
        <f t="shared" si="1"/>
        <v>0</v>
      </c>
      <c r="H76" s="49">
        <f t="shared" si="7"/>
        <v>0</v>
      </c>
      <c r="I76" s="49">
        <f t="shared" si="8"/>
        <v>0</v>
      </c>
      <c r="J76" s="53" t="e">
        <f t="shared" si="4"/>
        <v>#VALUE!</v>
      </c>
      <c r="K76" s="71" t="str">
        <f t="shared" si="5"/>
        <v>xx</v>
      </c>
      <c r="L76" s="49" t="e">
        <f t="shared" si="9"/>
        <v>#VALUE!</v>
      </c>
      <c r="M76" s="45"/>
    </row>
    <row r="77" spans="1:13" ht="15.75" customHeight="1" x14ac:dyDescent="0.2">
      <c r="A77" s="69" t="s">
        <v>114</v>
      </c>
      <c r="B77" s="70">
        <v>140</v>
      </c>
      <c r="C77" s="70" t="s">
        <v>47</v>
      </c>
      <c r="D77" s="43"/>
      <c r="E77" s="47">
        <f t="shared" si="0"/>
        <v>0</v>
      </c>
      <c r="F77" s="43"/>
      <c r="G77" s="49">
        <f t="shared" si="1"/>
        <v>0</v>
      </c>
      <c r="H77" s="49">
        <f t="shared" si="7"/>
        <v>0</v>
      </c>
      <c r="I77" s="49">
        <f t="shared" si="8"/>
        <v>0</v>
      </c>
      <c r="J77" s="53" t="e">
        <f t="shared" si="4"/>
        <v>#VALUE!</v>
      </c>
      <c r="K77" s="71" t="str">
        <f t="shared" si="5"/>
        <v>xx</v>
      </c>
      <c r="L77" s="49" t="e">
        <f t="shared" si="9"/>
        <v>#VALUE!</v>
      </c>
      <c r="M77" s="45"/>
    </row>
    <row r="78" spans="1:13" ht="15.75" customHeight="1" x14ac:dyDescent="0.2">
      <c r="A78" s="66" t="s">
        <v>115</v>
      </c>
      <c r="B78" s="70">
        <v>60</v>
      </c>
      <c r="C78" s="70" t="s">
        <v>47</v>
      </c>
      <c r="D78" s="41"/>
      <c r="E78" s="47">
        <f t="shared" si="0"/>
        <v>0</v>
      </c>
      <c r="F78" s="41"/>
      <c r="G78" s="49">
        <f t="shared" si="1"/>
        <v>0</v>
      </c>
      <c r="H78" s="49">
        <f t="shared" si="7"/>
        <v>0</v>
      </c>
      <c r="I78" s="49">
        <f t="shared" si="8"/>
        <v>0</v>
      </c>
      <c r="J78" s="53" t="e">
        <f t="shared" si="4"/>
        <v>#VALUE!</v>
      </c>
      <c r="K78" s="71" t="str">
        <f t="shared" si="5"/>
        <v>xx</v>
      </c>
      <c r="L78" s="49" t="e">
        <f t="shared" si="9"/>
        <v>#VALUE!</v>
      </c>
      <c r="M78" s="45"/>
    </row>
    <row r="79" spans="1:13" ht="15.75" customHeight="1" x14ac:dyDescent="0.2">
      <c r="A79" s="69" t="s">
        <v>116</v>
      </c>
      <c r="B79" s="70">
        <v>228</v>
      </c>
      <c r="C79" s="70" t="s">
        <v>47</v>
      </c>
      <c r="D79" s="43"/>
      <c r="E79" s="47">
        <f t="shared" si="0"/>
        <v>0</v>
      </c>
      <c r="F79" s="43"/>
      <c r="G79" s="49">
        <f t="shared" si="1"/>
        <v>0</v>
      </c>
      <c r="H79" s="49">
        <f t="shared" si="7"/>
        <v>0</v>
      </c>
      <c r="I79" s="49">
        <f t="shared" si="8"/>
        <v>0</v>
      </c>
      <c r="J79" s="53" t="e">
        <f t="shared" si="4"/>
        <v>#VALUE!</v>
      </c>
      <c r="K79" s="71" t="str">
        <f t="shared" si="5"/>
        <v>xx</v>
      </c>
      <c r="L79" s="49" t="e">
        <f t="shared" si="9"/>
        <v>#VALUE!</v>
      </c>
      <c r="M79" s="45"/>
    </row>
    <row r="80" spans="1:13" ht="15.75" customHeight="1" x14ac:dyDescent="0.2">
      <c r="A80" s="69" t="s">
        <v>117</v>
      </c>
      <c r="B80" s="70">
        <v>157</v>
      </c>
      <c r="C80" s="70" t="s">
        <v>47</v>
      </c>
      <c r="D80" s="43"/>
      <c r="E80" s="47">
        <f t="shared" si="0"/>
        <v>0</v>
      </c>
      <c r="F80" s="43"/>
      <c r="G80" s="49">
        <f t="shared" si="1"/>
        <v>0</v>
      </c>
      <c r="H80" s="49">
        <f t="shared" si="7"/>
        <v>0</v>
      </c>
      <c r="I80" s="49">
        <f t="shared" si="8"/>
        <v>0</v>
      </c>
      <c r="J80" s="53" t="e">
        <f t="shared" si="4"/>
        <v>#VALUE!</v>
      </c>
      <c r="K80" s="71" t="str">
        <f t="shared" si="5"/>
        <v>xx</v>
      </c>
      <c r="L80" s="49" t="e">
        <f t="shared" si="9"/>
        <v>#VALUE!</v>
      </c>
      <c r="M80" s="45"/>
    </row>
    <row r="81" spans="1:13" ht="15.75" customHeight="1" x14ac:dyDescent="0.2">
      <c r="A81" s="69" t="s">
        <v>118</v>
      </c>
      <c r="B81" s="70">
        <v>71</v>
      </c>
      <c r="C81" s="70" t="s">
        <v>47</v>
      </c>
      <c r="D81" s="43"/>
      <c r="E81" s="47">
        <f t="shared" si="0"/>
        <v>0</v>
      </c>
      <c r="F81" s="43"/>
      <c r="G81" s="49">
        <f t="shared" si="1"/>
        <v>0</v>
      </c>
      <c r="H81" s="49">
        <f t="shared" si="7"/>
        <v>0</v>
      </c>
      <c r="I81" s="49">
        <f t="shared" si="8"/>
        <v>0</v>
      </c>
      <c r="J81" s="53" t="e">
        <f t="shared" ref="J81:J124" si="16">(K81/100)*I81</f>
        <v>#VALUE!</v>
      </c>
      <c r="K81" s="71" t="str">
        <f t="shared" si="5"/>
        <v>xx</v>
      </c>
      <c r="L81" s="49" t="e">
        <f t="shared" si="9"/>
        <v>#VALUE!</v>
      </c>
      <c r="M81" s="45"/>
    </row>
    <row r="82" spans="1:13" ht="15.75" customHeight="1" x14ac:dyDescent="0.2">
      <c r="A82" s="67" t="s">
        <v>55</v>
      </c>
      <c r="B82" s="70"/>
      <c r="C82" s="70"/>
      <c r="D82" s="43"/>
      <c r="E82" s="47"/>
      <c r="F82" s="43"/>
      <c r="G82" s="49"/>
      <c r="H82" s="49"/>
      <c r="I82" s="49"/>
      <c r="J82" s="53"/>
      <c r="K82" s="71"/>
      <c r="L82" s="49"/>
      <c r="M82" s="45"/>
    </row>
    <row r="83" spans="1:13" ht="15.75" customHeight="1" x14ac:dyDescent="0.2">
      <c r="A83" s="69" t="s">
        <v>165</v>
      </c>
      <c r="B83" s="70">
        <v>1</v>
      </c>
      <c r="C83" s="70" t="s">
        <v>47</v>
      </c>
      <c r="D83" s="41"/>
      <c r="E83" s="47">
        <f t="shared" ref="E83:E124" si="17">D83*B83</f>
        <v>0</v>
      </c>
      <c r="F83" s="41"/>
      <c r="G83" s="49">
        <f t="shared" ref="G83:G124" si="18">F83*B83</f>
        <v>0</v>
      </c>
      <c r="H83" s="49">
        <f t="shared" si="7"/>
        <v>0</v>
      </c>
      <c r="I83" s="49">
        <f t="shared" si="8"/>
        <v>0</v>
      </c>
      <c r="J83" s="53" t="e">
        <f t="shared" si="16"/>
        <v>#VALUE!</v>
      </c>
      <c r="K83" s="71" t="str">
        <f t="shared" ref="K83:K124" si="19">$K$12</f>
        <v>xx</v>
      </c>
      <c r="L83" s="49" t="e">
        <f t="shared" si="9"/>
        <v>#VALUE!</v>
      </c>
      <c r="M83" s="45"/>
    </row>
    <row r="84" spans="1:13" ht="15.75" customHeight="1" x14ac:dyDescent="0.2">
      <c r="A84" s="67" t="s">
        <v>56</v>
      </c>
      <c r="B84" s="70"/>
      <c r="C84" s="70"/>
      <c r="D84" s="43"/>
      <c r="E84" s="47"/>
      <c r="F84" s="43"/>
      <c r="G84" s="49"/>
      <c r="H84" s="49"/>
      <c r="I84" s="49"/>
      <c r="J84" s="53"/>
      <c r="K84" s="71"/>
      <c r="L84" s="49"/>
      <c r="M84" s="45"/>
    </row>
    <row r="85" spans="1:13" ht="15.75" customHeight="1" x14ac:dyDescent="0.2">
      <c r="A85" s="69" t="s">
        <v>166</v>
      </c>
      <c r="B85" s="70">
        <v>3</v>
      </c>
      <c r="C85" s="70" t="s">
        <v>47</v>
      </c>
      <c r="D85" s="43"/>
      <c r="E85" s="47">
        <f t="shared" si="17"/>
        <v>0</v>
      </c>
      <c r="F85" s="43"/>
      <c r="G85" s="49">
        <f t="shared" si="18"/>
        <v>0</v>
      </c>
      <c r="H85" s="49">
        <f t="shared" ref="H85:H124" si="20">+D85+F85</f>
        <v>0</v>
      </c>
      <c r="I85" s="49">
        <f t="shared" ref="I85:I124" si="21">E85+G85</f>
        <v>0</v>
      </c>
      <c r="J85" s="53" t="e">
        <f t="shared" si="16"/>
        <v>#VALUE!</v>
      </c>
      <c r="K85" s="71" t="str">
        <f t="shared" si="19"/>
        <v>xx</v>
      </c>
      <c r="L85" s="49" t="e">
        <f t="shared" ref="L85:L124" si="22">I85+J85</f>
        <v>#VALUE!</v>
      </c>
      <c r="M85" s="45"/>
    </row>
    <row r="86" spans="1:13" ht="15.75" customHeight="1" x14ac:dyDescent="0.2">
      <c r="A86" s="69" t="s">
        <v>57</v>
      </c>
      <c r="B86" s="70">
        <v>4</v>
      </c>
      <c r="C86" s="70" t="s">
        <v>47</v>
      </c>
      <c r="D86" s="43"/>
      <c r="E86" s="47">
        <f t="shared" si="17"/>
        <v>0</v>
      </c>
      <c r="F86" s="43"/>
      <c r="G86" s="49">
        <f t="shared" si="18"/>
        <v>0</v>
      </c>
      <c r="H86" s="49">
        <f t="shared" si="20"/>
        <v>0</v>
      </c>
      <c r="I86" s="49">
        <f t="shared" si="21"/>
        <v>0</v>
      </c>
      <c r="J86" s="53" t="e">
        <f t="shared" si="16"/>
        <v>#VALUE!</v>
      </c>
      <c r="K86" s="71" t="str">
        <f t="shared" si="19"/>
        <v>xx</v>
      </c>
      <c r="L86" s="49" t="e">
        <f t="shared" si="22"/>
        <v>#VALUE!</v>
      </c>
      <c r="M86" s="45"/>
    </row>
    <row r="87" spans="1:13" ht="15.75" customHeight="1" x14ac:dyDescent="0.2">
      <c r="A87" s="69" t="s">
        <v>119</v>
      </c>
      <c r="B87" s="70">
        <v>2</v>
      </c>
      <c r="C87" s="70" t="s">
        <v>47</v>
      </c>
      <c r="D87" s="41"/>
      <c r="E87" s="47">
        <f t="shared" si="17"/>
        <v>0</v>
      </c>
      <c r="F87" s="41"/>
      <c r="G87" s="49">
        <f t="shared" si="18"/>
        <v>0</v>
      </c>
      <c r="H87" s="49">
        <f t="shared" si="20"/>
        <v>0</v>
      </c>
      <c r="I87" s="49">
        <f t="shared" si="21"/>
        <v>0</v>
      </c>
      <c r="J87" s="53" t="e">
        <f t="shared" si="16"/>
        <v>#VALUE!</v>
      </c>
      <c r="K87" s="71" t="str">
        <f t="shared" si="19"/>
        <v>xx</v>
      </c>
      <c r="L87" s="49" t="e">
        <f t="shared" si="22"/>
        <v>#VALUE!</v>
      </c>
      <c r="M87" s="45"/>
    </row>
    <row r="88" spans="1:13" ht="15.75" customHeight="1" x14ac:dyDescent="0.2">
      <c r="A88" s="67" t="s">
        <v>58</v>
      </c>
      <c r="B88" s="70"/>
      <c r="C88" s="70"/>
      <c r="D88" s="43"/>
      <c r="E88" s="47"/>
      <c r="F88" s="43"/>
      <c r="G88" s="49"/>
      <c r="H88" s="49"/>
      <c r="I88" s="49"/>
      <c r="J88" s="53"/>
      <c r="K88" s="71"/>
      <c r="L88" s="49"/>
      <c r="M88" s="45"/>
    </row>
    <row r="89" spans="1:13" ht="15.75" customHeight="1" x14ac:dyDescent="0.2">
      <c r="A89" s="69" t="s">
        <v>68</v>
      </c>
      <c r="B89" s="70">
        <v>44</v>
      </c>
      <c r="C89" s="70" t="s">
        <v>47</v>
      </c>
      <c r="D89" s="43"/>
      <c r="E89" s="47">
        <f t="shared" si="17"/>
        <v>0</v>
      </c>
      <c r="F89" s="43"/>
      <c r="G89" s="49">
        <f t="shared" si="18"/>
        <v>0</v>
      </c>
      <c r="H89" s="49">
        <f t="shared" si="20"/>
        <v>0</v>
      </c>
      <c r="I89" s="49">
        <f t="shared" si="21"/>
        <v>0</v>
      </c>
      <c r="J89" s="53" t="e">
        <f t="shared" si="16"/>
        <v>#VALUE!</v>
      </c>
      <c r="K89" s="71" t="str">
        <f t="shared" si="19"/>
        <v>xx</v>
      </c>
      <c r="L89" s="49" t="e">
        <f t="shared" si="22"/>
        <v>#VALUE!</v>
      </c>
      <c r="M89" s="45"/>
    </row>
    <row r="90" spans="1:13" ht="15.75" customHeight="1" x14ac:dyDescent="0.2">
      <c r="A90" s="69" t="s">
        <v>120</v>
      </c>
      <c r="B90" s="70">
        <v>1</v>
      </c>
      <c r="C90" s="70" t="s">
        <v>47</v>
      </c>
      <c r="D90" s="43"/>
      <c r="E90" s="47">
        <f t="shared" si="17"/>
        <v>0</v>
      </c>
      <c r="F90" s="43"/>
      <c r="G90" s="49">
        <f t="shared" si="18"/>
        <v>0</v>
      </c>
      <c r="H90" s="49">
        <f t="shared" si="20"/>
        <v>0</v>
      </c>
      <c r="I90" s="49">
        <f t="shared" si="21"/>
        <v>0</v>
      </c>
      <c r="J90" s="53" t="e">
        <f t="shared" si="16"/>
        <v>#VALUE!</v>
      </c>
      <c r="K90" s="71" t="str">
        <f t="shared" si="19"/>
        <v>xx</v>
      </c>
      <c r="L90" s="49" t="e">
        <f t="shared" si="22"/>
        <v>#VALUE!</v>
      </c>
      <c r="M90" s="45"/>
    </row>
    <row r="91" spans="1:13" ht="15.75" customHeight="1" x14ac:dyDescent="0.2">
      <c r="A91" s="69" t="s">
        <v>121</v>
      </c>
      <c r="B91" s="70">
        <v>1</v>
      </c>
      <c r="C91" s="70" t="s">
        <v>47</v>
      </c>
      <c r="D91" s="43"/>
      <c r="E91" s="47">
        <f t="shared" si="17"/>
        <v>0</v>
      </c>
      <c r="F91" s="43"/>
      <c r="G91" s="49">
        <f t="shared" si="18"/>
        <v>0</v>
      </c>
      <c r="H91" s="49">
        <f t="shared" si="20"/>
        <v>0</v>
      </c>
      <c r="I91" s="49">
        <f t="shared" si="21"/>
        <v>0</v>
      </c>
      <c r="J91" s="53" t="e">
        <f t="shared" si="16"/>
        <v>#VALUE!</v>
      </c>
      <c r="K91" s="71" t="str">
        <f t="shared" si="19"/>
        <v>xx</v>
      </c>
      <c r="L91" s="49" t="e">
        <f t="shared" si="22"/>
        <v>#VALUE!</v>
      </c>
      <c r="M91" s="45"/>
    </row>
    <row r="92" spans="1:13" ht="15.75" customHeight="1" x14ac:dyDescent="0.2">
      <c r="A92" s="67" t="s">
        <v>62</v>
      </c>
      <c r="B92" s="70"/>
      <c r="C92" s="70"/>
      <c r="D92" s="43"/>
      <c r="E92" s="47"/>
      <c r="F92" s="43"/>
      <c r="G92" s="49"/>
      <c r="H92" s="49"/>
      <c r="I92" s="49"/>
      <c r="J92" s="53"/>
      <c r="K92" s="71"/>
      <c r="L92" s="49"/>
      <c r="M92" s="45"/>
    </row>
    <row r="93" spans="1:13" ht="15.75" customHeight="1" x14ac:dyDescent="0.2">
      <c r="A93" s="69" t="s">
        <v>63</v>
      </c>
      <c r="B93" s="70">
        <v>28</v>
      </c>
      <c r="C93" s="70" t="s">
        <v>47</v>
      </c>
      <c r="D93" s="43"/>
      <c r="E93" s="47">
        <f t="shared" si="17"/>
        <v>0</v>
      </c>
      <c r="F93" s="43"/>
      <c r="G93" s="49">
        <f t="shared" si="18"/>
        <v>0</v>
      </c>
      <c r="H93" s="49">
        <f t="shared" si="20"/>
        <v>0</v>
      </c>
      <c r="I93" s="49">
        <f t="shared" si="21"/>
        <v>0</v>
      </c>
      <c r="J93" s="53" t="e">
        <f t="shared" si="16"/>
        <v>#VALUE!</v>
      </c>
      <c r="K93" s="71" t="str">
        <f t="shared" si="19"/>
        <v>xx</v>
      </c>
      <c r="L93" s="49" t="e">
        <f t="shared" si="22"/>
        <v>#VALUE!</v>
      </c>
      <c r="M93" s="45"/>
    </row>
    <row r="94" spans="1:13" ht="15.75" customHeight="1" x14ac:dyDescent="0.2">
      <c r="A94" s="69" t="s">
        <v>122</v>
      </c>
      <c r="B94" s="70">
        <v>30</v>
      </c>
      <c r="C94" s="70" t="s">
        <v>47</v>
      </c>
      <c r="D94" s="43"/>
      <c r="E94" s="47">
        <f t="shared" si="17"/>
        <v>0</v>
      </c>
      <c r="F94" s="43"/>
      <c r="G94" s="49">
        <f t="shared" si="18"/>
        <v>0</v>
      </c>
      <c r="H94" s="49">
        <f t="shared" si="20"/>
        <v>0</v>
      </c>
      <c r="I94" s="49">
        <f t="shared" si="21"/>
        <v>0</v>
      </c>
      <c r="J94" s="53" t="e">
        <f t="shared" si="16"/>
        <v>#VALUE!</v>
      </c>
      <c r="K94" s="71" t="str">
        <f t="shared" si="19"/>
        <v>xx</v>
      </c>
      <c r="L94" s="49" t="e">
        <f t="shared" si="22"/>
        <v>#VALUE!</v>
      </c>
      <c r="M94" s="45"/>
    </row>
    <row r="95" spans="1:13" ht="15.75" customHeight="1" x14ac:dyDescent="0.2">
      <c r="A95" s="69" t="s">
        <v>123</v>
      </c>
      <c r="B95" s="70">
        <v>3</v>
      </c>
      <c r="C95" s="70" t="s">
        <v>47</v>
      </c>
      <c r="D95" s="41"/>
      <c r="E95" s="47">
        <f t="shared" si="17"/>
        <v>0</v>
      </c>
      <c r="F95" s="41"/>
      <c r="G95" s="49">
        <f t="shared" si="18"/>
        <v>0</v>
      </c>
      <c r="H95" s="49">
        <f t="shared" si="20"/>
        <v>0</v>
      </c>
      <c r="I95" s="49">
        <f t="shared" si="21"/>
        <v>0</v>
      </c>
      <c r="J95" s="53" t="e">
        <f t="shared" si="16"/>
        <v>#VALUE!</v>
      </c>
      <c r="K95" s="71" t="str">
        <f t="shared" si="19"/>
        <v>xx</v>
      </c>
      <c r="L95" s="49" t="e">
        <f t="shared" si="22"/>
        <v>#VALUE!</v>
      </c>
      <c r="M95" s="45"/>
    </row>
    <row r="96" spans="1:13" ht="15.75" customHeight="1" x14ac:dyDescent="0.2">
      <c r="A96" s="69" t="s">
        <v>124</v>
      </c>
      <c r="B96" s="70">
        <v>7</v>
      </c>
      <c r="C96" s="70" t="s">
        <v>47</v>
      </c>
      <c r="D96" s="43"/>
      <c r="E96" s="47">
        <f t="shared" si="17"/>
        <v>0</v>
      </c>
      <c r="F96" s="43"/>
      <c r="G96" s="49">
        <f t="shared" si="18"/>
        <v>0</v>
      </c>
      <c r="H96" s="49">
        <f t="shared" si="20"/>
        <v>0</v>
      </c>
      <c r="I96" s="49">
        <f t="shared" si="21"/>
        <v>0</v>
      </c>
      <c r="J96" s="53" t="e">
        <f t="shared" si="16"/>
        <v>#VALUE!</v>
      </c>
      <c r="K96" s="71" t="str">
        <f t="shared" si="19"/>
        <v>xx</v>
      </c>
      <c r="L96" s="49" t="e">
        <f t="shared" si="22"/>
        <v>#VALUE!</v>
      </c>
      <c r="M96" s="45"/>
    </row>
    <row r="97" spans="1:13" ht="15.75" customHeight="1" x14ac:dyDescent="0.2">
      <c r="A97" s="69" t="s">
        <v>125</v>
      </c>
      <c r="B97" s="70">
        <v>56</v>
      </c>
      <c r="C97" s="70" t="s">
        <v>47</v>
      </c>
      <c r="D97" s="41"/>
      <c r="E97" s="47">
        <f t="shared" si="17"/>
        <v>0</v>
      </c>
      <c r="F97" s="41"/>
      <c r="G97" s="49">
        <f t="shared" si="18"/>
        <v>0</v>
      </c>
      <c r="H97" s="49">
        <f t="shared" si="20"/>
        <v>0</v>
      </c>
      <c r="I97" s="49">
        <f t="shared" si="21"/>
        <v>0</v>
      </c>
      <c r="J97" s="53" t="e">
        <f t="shared" si="16"/>
        <v>#VALUE!</v>
      </c>
      <c r="K97" s="71" t="str">
        <f t="shared" si="19"/>
        <v>xx</v>
      </c>
      <c r="L97" s="49" t="e">
        <f t="shared" si="22"/>
        <v>#VALUE!</v>
      </c>
      <c r="M97" s="45"/>
    </row>
    <row r="98" spans="1:13" ht="15.75" customHeight="1" x14ac:dyDescent="0.2">
      <c r="A98" s="26" t="s">
        <v>126</v>
      </c>
      <c r="B98" s="27"/>
      <c r="C98" s="27"/>
      <c r="D98" s="50"/>
      <c r="E98" s="42"/>
      <c r="F98" s="50"/>
      <c r="G98" s="42"/>
      <c r="H98" s="42"/>
      <c r="I98" s="42"/>
      <c r="J98" s="54"/>
      <c r="K98" s="59"/>
      <c r="L98" s="42"/>
      <c r="M98" s="51" t="e">
        <f>SUM(L99:L100)</f>
        <v>#VALUE!</v>
      </c>
    </row>
    <row r="99" spans="1:13" ht="15.75" customHeight="1" x14ac:dyDescent="0.2">
      <c r="A99" s="67" t="s">
        <v>127</v>
      </c>
      <c r="B99" s="70"/>
      <c r="C99" s="70"/>
      <c r="D99" s="43"/>
      <c r="E99" s="47"/>
      <c r="F99" s="43"/>
      <c r="G99" s="49"/>
      <c r="H99" s="49"/>
      <c r="I99" s="49"/>
      <c r="J99" s="53"/>
      <c r="K99" s="71"/>
      <c r="L99" s="49"/>
      <c r="M99" s="45"/>
    </row>
    <row r="100" spans="1:13" ht="15.75" customHeight="1" x14ac:dyDescent="0.2">
      <c r="A100" s="69" t="s">
        <v>128</v>
      </c>
      <c r="B100" s="70">
        <v>15.12</v>
      </c>
      <c r="C100" s="70" t="s">
        <v>43</v>
      </c>
      <c r="D100" s="41"/>
      <c r="E100" s="47">
        <f t="shared" si="17"/>
        <v>0</v>
      </c>
      <c r="F100" s="41"/>
      <c r="G100" s="49">
        <f t="shared" si="18"/>
        <v>0</v>
      </c>
      <c r="H100" s="49">
        <f t="shared" si="20"/>
        <v>0</v>
      </c>
      <c r="I100" s="49">
        <f t="shared" si="21"/>
        <v>0</v>
      </c>
      <c r="J100" s="53" t="e">
        <f t="shared" si="16"/>
        <v>#VALUE!</v>
      </c>
      <c r="K100" s="71" t="str">
        <f t="shared" si="19"/>
        <v>xx</v>
      </c>
      <c r="L100" s="49" t="e">
        <f t="shared" si="22"/>
        <v>#VALUE!</v>
      </c>
      <c r="M100" s="45"/>
    </row>
    <row r="101" spans="1:13" ht="15.75" customHeight="1" x14ac:dyDescent="0.2">
      <c r="A101" s="26" t="s">
        <v>15</v>
      </c>
      <c r="B101" s="27"/>
      <c r="C101" s="27"/>
      <c r="D101" s="50"/>
      <c r="E101" s="42"/>
      <c r="F101" s="50"/>
      <c r="G101" s="42"/>
      <c r="H101" s="42"/>
      <c r="I101" s="42"/>
      <c r="J101" s="54"/>
      <c r="K101" s="59"/>
      <c r="L101" s="42"/>
      <c r="M101" s="51" t="e">
        <f>SUM(L102:L111)</f>
        <v>#VALUE!</v>
      </c>
    </row>
    <row r="102" spans="1:13" ht="15.75" customHeight="1" x14ac:dyDescent="0.2">
      <c r="A102" s="67" t="s">
        <v>129</v>
      </c>
      <c r="B102" s="70"/>
      <c r="C102" s="70"/>
      <c r="D102" s="43"/>
      <c r="E102" s="47"/>
      <c r="F102" s="43"/>
      <c r="G102" s="49"/>
      <c r="H102" s="49"/>
      <c r="I102" s="49"/>
      <c r="J102" s="53"/>
      <c r="K102" s="71"/>
      <c r="L102" s="49"/>
      <c r="M102" s="45"/>
    </row>
    <row r="103" spans="1:13" ht="15.75" customHeight="1" x14ac:dyDescent="0.2">
      <c r="A103" s="69" t="s">
        <v>130</v>
      </c>
      <c r="B103" s="70">
        <v>514.28</v>
      </c>
      <c r="C103" s="70" t="s">
        <v>43</v>
      </c>
      <c r="D103" s="41"/>
      <c r="E103" s="47">
        <f t="shared" si="17"/>
        <v>0</v>
      </c>
      <c r="F103" s="41"/>
      <c r="G103" s="49">
        <f t="shared" si="18"/>
        <v>0</v>
      </c>
      <c r="H103" s="49">
        <f t="shared" si="20"/>
        <v>0</v>
      </c>
      <c r="I103" s="49">
        <f t="shared" si="21"/>
        <v>0</v>
      </c>
      <c r="J103" s="53" t="e">
        <f t="shared" si="16"/>
        <v>#VALUE!</v>
      </c>
      <c r="K103" s="71" t="str">
        <f t="shared" si="19"/>
        <v>xx</v>
      </c>
      <c r="L103" s="49" t="e">
        <f t="shared" si="22"/>
        <v>#VALUE!</v>
      </c>
      <c r="M103" s="45"/>
    </row>
    <row r="104" spans="1:13" ht="15.75" customHeight="1" x14ac:dyDescent="0.2">
      <c r="A104" s="67" t="s">
        <v>131</v>
      </c>
      <c r="B104" s="70"/>
      <c r="C104" s="70"/>
      <c r="D104" s="43"/>
      <c r="E104" s="47"/>
      <c r="F104" s="43"/>
      <c r="G104" s="49"/>
      <c r="H104" s="49"/>
      <c r="I104" s="49"/>
      <c r="J104" s="53"/>
      <c r="K104" s="71"/>
      <c r="L104" s="49"/>
      <c r="M104" s="45"/>
    </row>
    <row r="105" spans="1:13" ht="15.75" customHeight="1" x14ac:dyDescent="0.2">
      <c r="A105" s="69" t="s">
        <v>132</v>
      </c>
      <c r="B105" s="70">
        <v>514.28</v>
      </c>
      <c r="C105" s="70" t="s">
        <v>43</v>
      </c>
      <c r="D105" s="43"/>
      <c r="E105" s="47">
        <f t="shared" si="17"/>
        <v>0</v>
      </c>
      <c r="F105" s="43"/>
      <c r="G105" s="49">
        <f t="shared" si="18"/>
        <v>0</v>
      </c>
      <c r="H105" s="49">
        <f t="shared" si="20"/>
        <v>0</v>
      </c>
      <c r="I105" s="49">
        <f t="shared" si="21"/>
        <v>0</v>
      </c>
      <c r="J105" s="53" t="e">
        <f t="shared" si="16"/>
        <v>#VALUE!</v>
      </c>
      <c r="K105" s="71" t="str">
        <f t="shared" si="19"/>
        <v>xx</v>
      </c>
      <c r="L105" s="49" t="e">
        <f t="shared" si="22"/>
        <v>#VALUE!</v>
      </c>
      <c r="M105" s="45"/>
    </row>
    <row r="106" spans="1:13" ht="15.75" customHeight="1" x14ac:dyDescent="0.2">
      <c r="A106" s="67" t="s">
        <v>133</v>
      </c>
      <c r="B106" s="70"/>
      <c r="C106" s="70"/>
      <c r="D106" s="43"/>
      <c r="E106" s="47"/>
      <c r="F106" s="43"/>
      <c r="G106" s="49"/>
      <c r="H106" s="49"/>
      <c r="I106" s="49"/>
      <c r="J106" s="53"/>
      <c r="K106" s="71"/>
      <c r="L106" s="49"/>
      <c r="M106" s="45"/>
    </row>
    <row r="107" spans="1:13" ht="15.75" customHeight="1" x14ac:dyDescent="0.2">
      <c r="A107" s="69" t="s">
        <v>134</v>
      </c>
      <c r="B107" s="70">
        <v>169.05</v>
      </c>
      <c r="C107" s="70" t="s">
        <v>43</v>
      </c>
      <c r="D107" s="43"/>
      <c r="E107" s="47">
        <f t="shared" si="17"/>
        <v>0</v>
      </c>
      <c r="F107" s="43"/>
      <c r="G107" s="49">
        <f t="shared" si="18"/>
        <v>0</v>
      </c>
      <c r="H107" s="49">
        <f t="shared" si="20"/>
        <v>0</v>
      </c>
      <c r="I107" s="49">
        <f t="shared" si="21"/>
        <v>0</v>
      </c>
      <c r="J107" s="53" t="e">
        <f t="shared" si="16"/>
        <v>#VALUE!</v>
      </c>
      <c r="K107" s="71" t="str">
        <f t="shared" si="19"/>
        <v>xx</v>
      </c>
      <c r="L107" s="49" t="e">
        <f t="shared" si="22"/>
        <v>#VALUE!</v>
      </c>
      <c r="M107" s="45"/>
    </row>
    <row r="108" spans="1:13" ht="15.75" customHeight="1" x14ac:dyDescent="0.2">
      <c r="A108" s="67" t="s">
        <v>135</v>
      </c>
      <c r="B108" s="70"/>
      <c r="C108" s="70"/>
      <c r="D108" s="43"/>
      <c r="E108" s="47"/>
      <c r="F108" s="43"/>
      <c r="G108" s="49"/>
      <c r="H108" s="49"/>
      <c r="I108" s="49"/>
      <c r="J108" s="53"/>
      <c r="K108" s="71"/>
      <c r="L108" s="49"/>
      <c r="M108" s="45"/>
    </row>
    <row r="109" spans="1:13" ht="15.75" customHeight="1" x14ac:dyDescent="0.2">
      <c r="A109" s="69" t="s">
        <v>136</v>
      </c>
      <c r="B109" s="70">
        <v>30.96</v>
      </c>
      <c r="C109" s="70" t="s">
        <v>43</v>
      </c>
      <c r="D109" s="43"/>
      <c r="E109" s="47">
        <f t="shared" si="17"/>
        <v>0</v>
      </c>
      <c r="F109" s="43"/>
      <c r="G109" s="49">
        <f t="shared" si="18"/>
        <v>0</v>
      </c>
      <c r="H109" s="49">
        <f t="shared" si="20"/>
        <v>0</v>
      </c>
      <c r="I109" s="49">
        <f t="shared" si="21"/>
        <v>0</v>
      </c>
      <c r="J109" s="53" t="e">
        <f t="shared" si="16"/>
        <v>#VALUE!</v>
      </c>
      <c r="K109" s="71" t="str">
        <f t="shared" si="19"/>
        <v>xx</v>
      </c>
      <c r="L109" s="49" t="e">
        <f t="shared" si="22"/>
        <v>#VALUE!</v>
      </c>
      <c r="M109" s="45"/>
    </row>
    <row r="110" spans="1:13" ht="15.75" customHeight="1" x14ac:dyDescent="0.2">
      <c r="A110" s="67" t="s">
        <v>137</v>
      </c>
      <c r="B110" s="70"/>
      <c r="C110" s="70"/>
      <c r="D110" s="43"/>
      <c r="E110" s="47"/>
      <c r="F110" s="43"/>
      <c r="G110" s="49"/>
      <c r="H110" s="49"/>
      <c r="I110" s="49"/>
      <c r="J110" s="53"/>
      <c r="K110" s="71"/>
      <c r="L110" s="49"/>
      <c r="M110" s="45"/>
    </row>
    <row r="111" spans="1:13" ht="15.75" customHeight="1" x14ac:dyDescent="0.2">
      <c r="A111" s="69" t="s">
        <v>138</v>
      </c>
      <c r="B111" s="70">
        <v>30.96</v>
      </c>
      <c r="C111" s="70" t="s">
        <v>43</v>
      </c>
      <c r="D111" s="43"/>
      <c r="E111" s="47">
        <f t="shared" si="17"/>
        <v>0</v>
      </c>
      <c r="F111" s="43"/>
      <c r="G111" s="49">
        <f t="shared" si="18"/>
        <v>0</v>
      </c>
      <c r="H111" s="49">
        <f t="shared" si="20"/>
        <v>0</v>
      </c>
      <c r="I111" s="49">
        <f t="shared" si="21"/>
        <v>0</v>
      </c>
      <c r="J111" s="53" t="e">
        <f t="shared" si="16"/>
        <v>#VALUE!</v>
      </c>
      <c r="K111" s="71" t="str">
        <f t="shared" si="19"/>
        <v>xx</v>
      </c>
      <c r="L111" s="49" t="e">
        <f t="shared" si="22"/>
        <v>#VALUE!</v>
      </c>
      <c r="M111" s="73"/>
    </row>
    <row r="112" spans="1:13" ht="15.75" customHeight="1" x14ac:dyDescent="0.2">
      <c r="A112" s="26" t="s">
        <v>16</v>
      </c>
      <c r="B112" s="27"/>
      <c r="C112" s="27"/>
      <c r="D112" s="50"/>
      <c r="E112" s="42"/>
      <c r="F112" s="50"/>
      <c r="G112" s="42"/>
      <c r="H112" s="42"/>
      <c r="I112" s="42"/>
      <c r="J112" s="54"/>
      <c r="K112" s="59"/>
      <c r="L112" s="42"/>
      <c r="M112" s="51" t="e">
        <f>SUM(L113:L114)</f>
        <v>#VALUE!</v>
      </c>
    </row>
    <row r="113" spans="1:13" ht="15.75" customHeight="1" x14ac:dyDescent="0.2">
      <c r="A113" s="67" t="s">
        <v>59</v>
      </c>
      <c r="B113" s="70"/>
      <c r="C113" s="70"/>
      <c r="D113" s="43"/>
      <c r="E113" s="47"/>
      <c r="F113" s="43"/>
      <c r="G113" s="49"/>
      <c r="H113" s="49"/>
      <c r="I113" s="49"/>
      <c r="J113" s="53"/>
      <c r="K113" s="71"/>
      <c r="L113" s="49"/>
      <c r="M113" s="45"/>
    </row>
    <row r="114" spans="1:13" ht="15.75" customHeight="1" x14ac:dyDescent="0.2">
      <c r="A114" s="69" t="s">
        <v>60</v>
      </c>
      <c r="B114" s="70">
        <v>219.7</v>
      </c>
      <c r="C114" s="70" t="s">
        <v>43</v>
      </c>
      <c r="D114" s="43"/>
      <c r="E114" s="47">
        <f t="shared" si="17"/>
        <v>0</v>
      </c>
      <c r="F114" s="43"/>
      <c r="G114" s="49">
        <f t="shared" si="18"/>
        <v>0</v>
      </c>
      <c r="H114" s="49">
        <f t="shared" si="20"/>
        <v>0</v>
      </c>
      <c r="I114" s="49">
        <f t="shared" si="21"/>
        <v>0</v>
      </c>
      <c r="J114" s="53" t="e">
        <f t="shared" si="16"/>
        <v>#VALUE!</v>
      </c>
      <c r="K114" s="71" t="str">
        <f t="shared" si="19"/>
        <v>xx</v>
      </c>
      <c r="L114" s="49" t="e">
        <f t="shared" si="22"/>
        <v>#VALUE!</v>
      </c>
      <c r="M114" s="45"/>
    </row>
    <row r="115" spans="1:13" ht="15.75" customHeight="1" x14ac:dyDescent="0.2">
      <c r="A115" s="26" t="s">
        <v>139</v>
      </c>
      <c r="B115" s="27"/>
      <c r="C115" s="27"/>
      <c r="D115" s="50"/>
      <c r="E115" s="42"/>
      <c r="F115" s="50"/>
      <c r="G115" s="42"/>
      <c r="H115" s="42"/>
      <c r="I115" s="42"/>
      <c r="J115" s="54"/>
      <c r="K115" s="59"/>
      <c r="L115" s="42"/>
      <c r="M115" s="51" t="e">
        <f>SUM(L116:L117)</f>
        <v>#VALUE!</v>
      </c>
    </row>
    <row r="116" spans="1:13" ht="15.75" customHeight="1" x14ac:dyDescent="0.2">
      <c r="A116" s="67" t="s">
        <v>140</v>
      </c>
      <c r="B116" s="70"/>
      <c r="C116" s="70"/>
      <c r="D116" s="41"/>
      <c r="E116" s="47"/>
      <c r="F116" s="41"/>
      <c r="G116" s="49"/>
      <c r="H116" s="49"/>
      <c r="I116" s="49"/>
      <c r="J116" s="53"/>
      <c r="K116" s="71"/>
      <c r="L116" s="49"/>
      <c r="M116" s="45"/>
    </row>
    <row r="117" spans="1:13" ht="15.75" customHeight="1" x14ac:dyDescent="0.2">
      <c r="A117" s="69" t="s">
        <v>141</v>
      </c>
      <c r="B117" s="70">
        <v>2.5</v>
      </c>
      <c r="C117" s="70" t="s">
        <v>149</v>
      </c>
      <c r="D117" s="43"/>
      <c r="E117" s="47">
        <f t="shared" si="17"/>
        <v>0</v>
      </c>
      <c r="F117" s="43"/>
      <c r="G117" s="49">
        <f t="shared" si="18"/>
        <v>0</v>
      </c>
      <c r="H117" s="49">
        <f t="shared" si="20"/>
        <v>0</v>
      </c>
      <c r="I117" s="49">
        <f t="shared" si="21"/>
        <v>0</v>
      </c>
      <c r="J117" s="53" t="e">
        <f t="shared" si="16"/>
        <v>#VALUE!</v>
      </c>
      <c r="K117" s="71" t="str">
        <f t="shared" si="19"/>
        <v>xx</v>
      </c>
      <c r="L117" s="49" t="e">
        <f t="shared" si="22"/>
        <v>#VALUE!</v>
      </c>
      <c r="M117" s="45"/>
    </row>
    <row r="118" spans="1:13" ht="15.75" customHeight="1" x14ac:dyDescent="0.2">
      <c r="A118" s="26" t="s">
        <v>142</v>
      </c>
      <c r="B118" s="27"/>
      <c r="C118" s="27"/>
      <c r="D118" s="50"/>
      <c r="E118" s="42"/>
      <c r="F118" s="50"/>
      <c r="G118" s="42"/>
      <c r="H118" s="42"/>
      <c r="I118" s="42"/>
      <c r="J118" s="54"/>
      <c r="K118" s="59"/>
      <c r="L118" s="42"/>
      <c r="M118" s="51" t="e">
        <f>SUM(L119:L121)</f>
        <v>#VALUE!</v>
      </c>
    </row>
    <row r="119" spans="1:13" ht="15.75" customHeight="1" x14ac:dyDescent="0.2">
      <c r="A119" s="67" t="s">
        <v>143</v>
      </c>
      <c r="B119" s="70"/>
      <c r="C119" s="70"/>
      <c r="D119" s="43"/>
      <c r="E119" s="47"/>
      <c r="F119" s="43"/>
      <c r="G119" s="49"/>
      <c r="H119" s="49"/>
      <c r="I119" s="49"/>
      <c r="J119" s="53"/>
      <c r="K119" s="71"/>
      <c r="L119" s="49"/>
      <c r="M119" s="45"/>
    </row>
    <row r="120" spans="1:13" ht="15.75" customHeight="1" x14ac:dyDescent="0.2">
      <c r="A120" s="67" t="s">
        <v>144</v>
      </c>
      <c r="B120" s="70"/>
      <c r="C120" s="70"/>
      <c r="D120" s="43"/>
      <c r="E120" s="47"/>
      <c r="F120" s="43"/>
      <c r="G120" s="49"/>
      <c r="H120" s="49"/>
      <c r="I120" s="49"/>
      <c r="J120" s="53"/>
      <c r="K120" s="71"/>
      <c r="L120" s="49"/>
      <c r="M120" s="45"/>
    </row>
    <row r="121" spans="1:13" ht="15.75" customHeight="1" x14ac:dyDescent="0.2">
      <c r="A121" s="66" t="s">
        <v>145</v>
      </c>
      <c r="B121" s="65">
        <v>10.55</v>
      </c>
      <c r="C121" s="65" t="s">
        <v>43</v>
      </c>
      <c r="D121" s="44"/>
      <c r="E121" s="47">
        <f t="shared" si="17"/>
        <v>0</v>
      </c>
      <c r="F121" s="44"/>
      <c r="G121" s="49">
        <f t="shared" si="18"/>
        <v>0</v>
      </c>
      <c r="H121" s="49">
        <f t="shared" si="20"/>
        <v>0</v>
      </c>
      <c r="I121" s="49">
        <f t="shared" si="21"/>
        <v>0</v>
      </c>
      <c r="J121" s="53" t="e">
        <f t="shared" si="16"/>
        <v>#VALUE!</v>
      </c>
      <c r="K121" s="71" t="str">
        <f t="shared" si="19"/>
        <v>xx</v>
      </c>
      <c r="L121" s="49" t="e">
        <f t="shared" si="22"/>
        <v>#VALUE!</v>
      </c>
      <c r="M121" s="72"/>
    </row>
    <row r="122" spans="1:13" ht="15.75" customHeight="1" x14ac:dyDescent="0.2">
      <c r="A122" s="26" t="s">
        <v>146</v>
      </c>
      <c r="B122" s="27"/>
      <c r="C122" s="27"/>
      <c r="D122" s="50"/>
      <c r="E122" s="42"/>
      <c r="F122" s="50"/>
      <c r="G122" s="42"/>
      <c r="H122" s="42"/>
      <c r="I122" s="42"/>
      <c r="J122" s="54"/>
      <c r="K122" s="59"/>
      <c r="L122" s="42"/>
      <c r="M122" s="51" t="e">
        <f>SUM(L123:L124)</f>
        <v>#VALUE!</v>
      </c>
    </row>
    <row r="123" spans="1:13" ht="15.75" customHeight="1" x14ac:dyDescent="0.2">
      <c r="A123" s="67" t="s">
        <v>147</v>
      </c>
      <c r="B123" s="68"/>
      <c r="C123" s="68"/>
      <c r="D123" s="78"/>
      <c r="E123" s="47"/>
      <c r="F123" s="78"/>
      <c r="G123" s="49"/>
      <c r="H123" s="49"/>
      <c r="I123" s="49"/>
      <c r="J123" s="53"/>
      <c r="K123" s="71"/>
      <c r="L123" s="49"/>
      <c r="M123" s="45"/>
    </row>
    <row r="124" spans="1:13" ht="15.75" customHeight="1" x14ac:dyDescent="0.2">
      <c r="A124" s="69" t="s">
        <v>148</v>
      </c>
      <c r="B124" s="70">
        <v>11</v>
      </c>
      <c r="C124" s="70" t="s">
        <v>44</v>
      </c>
      <c r="D124" s="43"/>
      <c r="E124" s="47">
        <f t="shared" si="17"/>
        <v>0</v>
      </c>
      <c r="F124" s="43"/>
      <c r="G124" s="49">
        <f t="shared" si="18"/>
        <v>0</v>
      </c>
      <c r="H124" s="49">
        <f t="shared" si="20"/>
        <v>0</v>
      </c>
      <c r="I124" s="49">
        <f t="shared" si="21"/>
        <v>0</v>
      </c>
      <c r="J124" s="53" t="e">
        <f t="shared" si="16"/>
        <v>#VALUE!</v>
      </c>
      <c r="K124" s="71" t="str">
        <f t="shared" si="19"/>
        <v>xx</v>
      </c>
      <c r="L124" s="49" t="e">
        <f t="shared" si="22"/>
        <v>#VALUE!</v>
      </c>
      <c r="M124" s="45"/>
    </row>
    <row r="125" spans="1:13" ht="15.75" customHeight="1" x14ac:dyDescent="0.2">
      <c r="A125" s="79"/>
      <c r="B125" s="80"/>
      <c r="C125" s="80"/>
      <c r="D125" s="79"/>
      <c r="E125" s="81"/>
      <c r="F125" s="81"/>
      <c r="G125" s="46"/>
      <c r="H125" s="110" t="s">
        <v>17</v>
      </c>
      <c r="I125" s="111"/>
      <c r="J125" s="111"/>
      <c r="K125" s="111"/>
      <c r="L125" s="112"/>
      <c r="M125" s="51" t="e">
        <f>SUM(M16:M124)</f>
        <v>#VALUE!</v>
      </c>
    </row>
    <row r="126" spans="1:13" ht="15.75" customHeight="1" x14ac:dyDescent="0.2">
      <c r="A126" s="79"/>
      <c r="B126" s="82"/>
      <c r="C126" s="80"/>
      <c r="D126" s="83"/>
      <c r="E126" s="83"/>
      <c r="F126" s="83"/>
      <c r="G126" s="83"/>
      <c r="H126" s="83"/>
      <c r="I126" s="83"/>
      <c r="J126" s="84"/>
      <c r="K126" s="84"/>
      <c r="L126" s="83"/>
      <c r="M126" s="85"/>
    </row>
    <row r="127" spans="1:13" ht="15.75" customHeight="1" x14ac:dyDescent="0.2">
      <c r="A127" s="79"/>
      <c r="B127" s="82"/>
      <c r="C127" s="80"/>
      <c r="D127" s="83"/>
      <c r="E127" s="83"/>
      <c r="F127" s="83"/>
      <c r="G127" s="83"/>
      <c r="H127" s="83"/>
      <c r="I127" s="83"/>
      <c r="J127" s="84"/>
      <c r="K127" s="84"/>
      <c r="L127" s="83"/>
      <c r="M127" s="85"/>
    </row>
    <row r="128" spans="1:13" ht="15.75" customHeight="1" x14ac:dyDescent="0.25">
      <c r="A128" s="79"/>
      <c r="B128" s="82"/>
      <c r="C128" s="80"/>
      <c r="D128" s="83"/>
      <c r="E128" s="83"/>
      <c r="F128" s="86"/>
      <c r="G128" s="86"/>
      <c r="H128" s="86"/>
      <c r="I128" s="109" t="s">
        <v>159</v>
      </c>
      <c r="J128" s="109"/>
      <c r="K128" s="109"/>
      <c r="L128" s="109"/>
      <c r="M128" s="85"/>
    </row>
    <row r="129" spans="1:13" ht="15.75" customHeight="1" x14ac:dyDescent="0.25">
      <c r="A129" s="79"/>
      <c r="B129" s="82"/>
      <c r="C129" s="80"/>
      <c r="D129" s="83"/>
      <c r="E129" s="83"/>
      <c r="F129" s="86"/>
      <c r="G129" s="86"/>
      <c r="H129" s="86"/>
      <c r="I129" s="60"/>
      <c r="J129" s="61"/>
      <c r="K129" s="62"/>
      <c r="L129" s="60"/>
      <c r="M129" s="85"/>
    </row>
    <row r="130" spans="1:13" ht="15.75" customHeight="1" x14ac:dyDescent="0.25">
      <c r="A130" s="79"/>
      <c r="B130" s="82"/>
      <c r="C130" s="80"/>
      <c r="D130" s="83"/>
      <c r="E130" s="83"/>
      <c r="F130" s="86"/>
      <c r="G130" s="86"/>
      <c r="H130" s="86"/>
      <c r="I130" s="60"/>
      <c r="J130" s="60"/>
      <c r="K130" s="62"/>
      <c r="L130" s="60"/>
      <c r="M130" s="85"/>
    </row>
    <row r="131" spans="1:13" ht="15.75" customHeight="1" x14ac:dyDescent="0.2">
      <c r="A131" s="79"/>
      <c r="B131" s="82"/>
      <c r="C131" s="80"/>
      <c r="D131" s="83"/>
      <c r="E131" s="83"/>
      <c r="F131" s="86"/>
      <c r="G131" s="86"/>
      <c r="H131" s="86"/>
      <c r="I131" s="61"/>
      <c r="J131" s="61"/>
      <c r="K131" s="63"/>
      <c r="L131" s="61"/>
      <c r="M131" s="85"/>
    </row>
    <row r="132" spans="1:13" ht="15.75" customHeight="1" x14ac:dyDescent="0.2">
      <c r="A132" s="79"/>
      <c r="B132" s="82"/>
      <c r="C132" s="80"/>
      <c r="D132" s="83"/>
      <c r="E132" s="83"/>
      <c r="F132" s="86"/>
      <c r="G132" s="86"/>
      <c r="H132" s="86"/>
      <c r="I132" s="61"/>
      <c r="J132" s="61"/>
      <c r="K132" s="63"/>
      <c r="L132" s="61"/>
      <c r="M132" s="85"/>
    </row>
    <row r="133" spans="1:13" ht="15.75" customHeight="1" x14ac:dyDescent="0.25">
      <c r="A133" s="79"/>
      <c r="B133" s="82"/>
      <c r="C133" s="80"/>
      <c r="D133" s="83"/>
      <c r="E133" s="83"/>
      <c r="F133" s="86"/>
      <c r="G133" s="86"/>
      <c r="H133" s="86"/>
      <c r="I133" s="108" t="s">
        <v>160</v>
      </c>
      <c r="J133" s="108"/>
      <c r="K133" s="108"/>
      <c r="L133" s="108"/>
      <c r="M133" s="85"/>
    </row>
    <row r="134" spans="1:13" ht="15.75" customHeight="1" x14ac:dyDescent="0.25">
      <c r="A134" s="79"/>
      <c r="B134" s="82"/>
      <c r="C134" s="80"/>
      <c r="D134" s="83"/>
      <c r="E134" s="77"/>
      <c r="F134" s="77"/>
      <c r="G134" s="86"/>
      <c r="H134" s="86"/>
      <c r="I134" s="109" t="s">
        <v>161</v>
      </c>
      <c r="J134" s="109"/>
      <c r="K134" s="109"/>
      <c r="L134" s="109"/>
      <c r="M134" s="77"/>
    </row>
    <row r="135" spans="1:13" ht="15.75" customHeight="1" x14ac:dyDescent="0.25">
      <c r="A135" s="79"/>
      <c r="B135" s="82"/>
      <c r="C135" s="80"/>
      <c r="D135" s="83"/>
      <c r="E135" s="77"/>
      <c r="F135" s="77"/>
      <c r="G135" s="83"/>
      <c r="H135" s="86"/>
      <c r="I135" s="109" t="s">
        <v>162</v>
      </c>
      <c r="J135" s="109"/>
      <c r="K135" s="109"/>
      <c r="L135" s="109"/>
      <c r="M135" s="77"/>
    </row>
    <row r="136" spans="1:13" ht="15.75" customHeight="1" x14ac:dyDescent="0.2">
      <c r="A136" s="79"/>
      <c r="B136" s="82"/>
      <c r="C136" s="80"/>
      <c r="D136" s="83"/>
      <c r="E136" s="77"/>
      <c r="F136" s="77"/>
      <c r="G136" s="83"/>
      <c r="H136" s="86"/>
      <c r="I136" s="83"/>
      <c r="J136" s="87"/>
      <c r="K136" s="88"/>
      <c r="L136" s="87"/>
      <c r="M136" s="77"/>
    </row>
    <row r="137" spans="1:13" ht="15.75" customHeight="1" x14ac:dyDescent="0.2">
      <c r="A137" s="79"/>
      <c r="B137" s="82"/>
      <c r="C137" s="80"/>
      <c r="D137" s="83"/>
      <c r="E137" s="77"/>
      <c r="F137" s="77"/>
      <c r="G137" s="83"/>
      <c r="H137" s="86"/>
      <c r="I137" s="83"/>
      <c r="J137" s="83"/>
      <c r="K137" s="89"/>
      <c r="L137" s="84"/>
      <c r="M137" s="77"/>
    </row>
    <row r="138" spans="1:13" ht="15.75" customHeight="1" x14ac:dyDescent="0.2">
      <c r="A138" s="79"/>
      <c r="B138" s="82"/>
      <c r="C138" s="80"/>
      <c r="D138" s="83"/>
      <c r="E138" s="77"/>
      <c r="F138" s="77"/>
      <c r="G138" s="83"/>
      <c r="H138" s="86"/>
      <c r="I138" s="83"/>
      <c r="J138" s="83"/>
      <c r="K138" s="84"/>
      <c r="L138" s="84"/>
      <c r="M138" s="77"/>
    </row>
    <row r="139" spans="1:13" ht="15.75" customHeight="1" x14ac:dyDescent="0.2">
      <c r="A139" s="79"/>
      <c r="B139" s="82"/>
      <c r="C139" s="80"/>
      <c r="D139" s="83"/>
      <c r="E139" s="77"/>
      <c r="F139" s="77"/>
      <c r="G139" s="87"/>
      <c r="H139" s="87"/>
      <c r="I139" s="87"/>
      <c r="J139" s="83"/>
      <c r="K139" s="84"/>
      <c r="L139" s="84"/>
      <c r="M139" s="77"/>
    </row>
    <row r="140" spans="1:13" x14ac:dyDescent="0.2">
      <c r="A140" s="29"/>
      <c r="B140" s="34"/>
      <c r="C140" s="30"/>
      <c r="D140" s="37"/>
      <c r="E140" s="37"/>
      <c r="F140" s="37"/>
      <c r="G140" s="37"/>
      <c r="H140" s="37"/>
      <c r="I140" s="37"/>
      <c r="J140" s="38"/>
      <c r="K140" s="38"/>
      <c r="L140" s="37"/>
      <c r="M140" s="40"/>
    </row>
  </sheetData>
  <sheetProtection algorithmName="SHA-512" hashValue="IkCqYdslrzR9HhQ7Wvq0Q+c9I6NhVsy2R+YAcb9n3Xnr/oOE1OKWeAfUytvRnmXVNwdNY+ok9/S/clkMUesHuQ==" saltValue="1NnafWs+OWoGlOY5XuJdgw==" spinCount="100000" sheet="1" objects="1" scenarios="1"/>
  <mergeCells count="28">
    <mergeCell ref="M13:M15"/>
    <mergeCell ref="A9:M10"/>
    <mergeCell ref="A11:E11"/>
    <mergeCell ref="F11:M11"/>
    <mergeCell ref="A12:E12"/>
    <mergeCell ref="F12:I12"/>
    <mergeCell ref="L12:M12"/>
    <mergeCell ref="F14:F15"/>
    <mergeCell ref="I134:L134"/>
    <mergeCell ref="G14:G15"/>
    <mergeCell ref="J14:J15"/>
    <mergeCell ref="K14:K15"/>
    <mergeCell ref="A1:E5"/>
    <mergeCell ref="I133:L133"/>
    <mergeCell ref="I135:L135"/>
    <mergeCell ref="H125:L125"/>
    <mergeCell ref="I128:L128"/>
    <mergeCell ref="A13:A15"/>
    <mergeCell ref="B13:B15"/>
    <mergeCell ref="L13:L15"/>
    <mergeCell ref="C13:C15"/>
    <mergeCell ref="I13:I15"/>
    <mergeCell ref="J13:K13"/>
    <mergeCell ref="D14:D15"/>
    <mergeCell ref="D13:E13"/>
    <mergeCell ref="F13:G13"/>
    <mergeCell ref="H13:H15"/>
    <mergeCell ref="E14:E15"/>
  </mergeCells>
  <phoneticPr fontId="14" type="noConversion"/>
  <printOptions horizontalCentered="1"/>
  <pageMargins left="0.78740157480314965" right="0.78740157480314965" top="0.59055118110236227" bottom="0.59055118110236227" header="0.19685039370078741" footer="0.19685039370078741"/>
  <pageSetup paperSize="9" scale="50" fitToHeight="0" orientation="landscape" r:id="rId1"/>
  <headerFooter alignWithMargins="0">
    <oddFooter>&amp;RPagina &amp;P de &amp;N</oddFooter>
  </headerFooter>
  <rowBreaks count="2" manualBreakCount="2">
    <brk id="55" max="12" man="1"/>
    <brk id="10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I40"/>
  <sheetViews>
    <sheetView showZeros="0" view="pageBreakPreview" topLeftCell="A9" zoomScale="90" zoomScaleNormal="70" zoomScaleSheetLayoutView="90" workbookViewId="0">
      <pane xSplit="1" topLeftCell="B1" activePane="topRight" state="frozen"/>
      <selection pane="topRight" activeCell="C15" sqref="C15 H15"/>
    </sheetView>
  </sheetViews>
  <sheetFormatPr defaultRowHeight="12.75" x14ac:dyDescent="0.2"/>
  <cols>
    <col min="1" max="1" width="67.140625" style="1" bestFit="1" customWidth="1"/>
    <col min="2" max="2" width="21.42578125" style="1" bestFit="1" customWidth="1"/>
    <col min="3" max="3" width="9.85546875" style="21" bestFit="1" customWidth="1"/>
    <col min="4" max="4" width="21.85546875" style="1" bestFit="1" customWidth="1"/>
    <col min="5" max="5" width="9.42578125" style="21" bestFit="1" customWidth="1"/>
    <col min="6" max="6" width="21.5703125" style="1" customWidth="1"/>
    <col min="7" max="7" width="9.7109375" style="21" bestFit="1" customWidth="1"/>
    <col min="8" max="8" width="21.5703125" style="2" bestFit="1" customWidth="1"/>
    <col min="9" max="9" width="11.42578125" style="1" bestFit="1" customWidth="1"/>
    <col min="10" max="16384" width="9.140625" style="1"/>
  </cols>
  <sheetData>
    <row r="1" spans="1:9" s="11" customFormat="1" x14ac:dyDescent="0.2">
      <c r="A1" s="107" t="s">
        <v>157</v>
      </c>
      <c r="B1" s="107"/>
      <c r="C1" s="107"/>
      <c r="D1" s="107"/>
      <c r="E1" s="107"/>
      <c r="F1" s="90"/>
      <c r="G1" s="91"/>
      <c r="H1" s="92"/>
      <c r="I1" s="90"/>
    </row>
    <row r="2" spans="1:9" s="11" customFormat="1" x14ac:dyDescent="0.2">
      <c r="A2" s="107"/>
      <c r="B2" s="107"/>
      <c r="C2" s="107"/>
      <c r="D2" s="107"/>
      <c r="E2" s="107"/>
      <c r="F2" s="90"/>
      <c r="G2" s="91"/>
      <c r="H2" s="92"/>
      <c r="I2" s="90"/>
    </row>
    <row r="3" spans="1:9" s="11" customFormat="1" x14ac:dyDescent="0.2">
      <c r="A3" s="107"/>
      <c r="B3" s="107"/>
      <c r="C3" s="107"/>
      <c r="D3" s="107"/>
      <c r="E3" s="107"/>
      <c r="F3" s="90"/>
      <c r="G3" s="91"/>
      <c r="H3" s="92"/>
      <c r="I3" s="90"/>
    </row>
    <row r="4" spans="1:9" s="11" customFormat="1" x14ac:dyDescent="0.2">
      <c r="A4" s="107"/>
      <c r="B4" s="107"/>
      <c r="C4" s="107"/>
      <c r="D4" s="107"/>
      <c r="E4" s="107"/>
      <c r="F4" s="90"/>
      <c r="G4" s="91"/>
      <c r="H4" s="93"/>
      <c r="I4" s="94"/>
    </row>
    <row r="5" spans="1:9" s="11" customFormat="1" ht="12.75" customHeight="1" x14ac:dyDescent="0.2">
      <c r="A5" s="107"/>
      <c r="B5" s="107"/>
      <c r="C5" s="107"/>
      <c r="D5" s="107"/>
      <c r="E5" s="107"/>
      <c r="F5" s="90"/>
      <c r="G5" s="91"/>
      <c r="H5" s="95"/>
      <c r="I5" s="95"/>
    </row>
    <row r="6" spans="1:9" s="15" customFormat="1" x14ac:dyDescent="0.2">
      <c r="A6" s="55" t="s">
        <v>158</v>
      </c>
      <c r="B6" s="56"/>
      <c r="C6" s="56"/>
      <c r="D6" s="57"/>
      <c r="E6" s="57"/>
      <c r="F6" s="61"/>
      <c r="G6" s="63"/>
      <c r="H6" s="96"/>
      <c r="I6" s="96"/>
    </row>
    <row r="7" spans="1:9" s="15" customFormat="1" x14ac:dyDescent="0.2">
      <c r="A7" s="55" t="s">
        <v>158</v>
      </c>
      <c r="B7" s="56"/>
      <c r="C7" s="56"/>
      <c r="D7" s="57"/>
      <c r="E7" s="57"/>
      <c r="F7" s="97"/>
      <c r="G7" s="98"/>
      <c r="H7" s="96"/>
      <c r="I7" s="96"/>
    </row>
    <row r="8" spans="1:9" s="15" customFormat="1" ht="13.5" thickBot="1" x14ac:dyDescent="0.25">
      <c r="A8" s="55" t="s">
        <v>158</v>
      </c>
      <c r="B8" s="56"/>
      <c r="C8" s="56"/>
      <c r="D8" s="57"/>
      <c r="E8" s="57"/>
      <c r="F8" s="97"/>
      <c r="G8" s="98"/>
      <c r="H8" s="96"/>
      <c r="I8" s="96"/>
    </row>
    <row r="9" spans="1:9" s="14" customFormat="1" ht="20.100000000000001" customHeight="1" thickBot="1" x14ac:dyDescent="0.3">
      <c r="A9" s="150" t="s">
        <v>67</v>
      </c>
      <c r="B9" s="151"/>
      <c r="C9" s="151"/>
      <c r="D9" s="151"/>
      <c r="E9" s="151"/>
      <c r="F9" s="151"/>
      <c r="G9" s="151"/>
      <c r="H9" s="151"/>
      <c r="I9" s="152"/>
    </row>
    <row r="10" spans="1:9" s="16" customFormat="1" ht="15.75" x14ac:dyDescent="0.2">
      <c r="A10" s="153" t="s">
        <v>154</v>
      </c>
      <c r="B10" s="154"/>
      <c r="C10" s="155"/>
      <c r="D10" s="162" t="s">
        <v>155</v>
      </c>
      <c r="E10" s="162"/>
      <c r="F10" s="162"/>
      <c r="G10" s="162"/>
      <c r="H10" s="162"/>
      <c r="I10" s="162"/>
    </row>
    <row r="11" spans="1:9" s="16" customFormat="1" ht="15.75" x14ac:dyDescent="0.2">
      <c r="A11" s="156" t="s">
        <v>72</v>
      </c>
      <c r="B11" s="157"/>
      <c r="C11" s="158"/>
      <c r="D11" s="163" t="s">
        <v>156</v>
      </c>
      <c r="E11" s="163"/>
      <c r="F11" s="163"/>
      <c r="G11" s="163"/>
      <c r="H11" s="163"/>
      <c r="I11" s="163"/>
    </row>
    <row r="12" spans="1:9" s="11" customFormat="1" ht="8.25" customHeight="1" x14ac:dyDescent="0.2">
      <c r="C12" s="19"/>
      <c r="D12" s="13"/>
      <c r="E12" s="22"/>
      <c r="F12" s="13"/>
      <c r="G12" s="22"/>
      <c r="H12" s="12"/>
    </row>
    <row r="13" spans="1:9" s="11" customFormat="1" x14ac:dyDescent="0.2">
      <c r="A13" s="159" t="s">
        <v>25</v>
      </c>
      <c r="B13" s="161" t="s">
        <v>150</v>
      </c>
      <c r="C13" s="161"/>
      <c r="D13" s="161" t="s">
        <v>151</v>
      </c>
      <c r="E13" s="161"/>
      <c r="F13" s="161" t="s">
        <v>152</v>
      </c>
      <c r="G13" s="161"/>
      <c r="H13" s="161" t="s">
        <v>26</v>
      </c>
      <c r="I13" s="161"/>
    </row>
    <row r="14" spans="1:9" s="11" customFormat="1" x14ac:dyDescent="0.2">
      <c r="A14" s="160"/>
      <c r="B14" s="52" t="s">
        <v>27</v>
      </c>
      <c r="C14" s="20" t="s">
        <v>13</v>
      </c>
      <c r="D14" s="52" t="s">
        <v>27</v>
      </c>
      <c r="E14" s="20" t="s">
        <v>13</v>
      </c>
      <c r="F14" s="52" t="s">
        <v>27</v>
      </c>
      <c r="G14" s="20" t="s">
        <v>13</v>
      </c>
      <c r="H14" s="52" t="s">
        <v>27</v>
      </c>
      <c r="I14" s="52" t="s">
        <v>13</v>
      </c>
    </row>
    <row r="15" spans="1:9" s="11" customFormat="1" ht="25.5" customHeight="1" x14ac:dyDescent="0.2">
      <c r="A15" s="3" t="s">
        <v>34</v>
      </c>
      <c r="B15" s="4" t="e">
        <f t="shared" ref="B15:B24" si="0">C15*$H15</f>
        <v>#VALUE!</v>
      </c>
      <c r="C15" s="99">
        <v>0.95</v>
      </c>
      <c r="D15" s="4" t="e">
        <f t="shared" ref="D15" si="1">E15*$H15</f>
        <v>#VALUE!</v>
      </c>
      <c r="E15" s="99">
        <v>0.05</v>
      </c>
      <c r="F15" s="4" t="e">
        <f>G15*$H15</f>
        <v>#VALUE!</v>
      </c>
      <c r="G15" s="99"/>
      <c r="H15" s="18" t="e">
        <f>'Orçamento Bloco 03 - NH'!M16</f>
        <v>#VALUE!</v>
      </c>
      <c r="I15" s="31">
        <f t="shared" ref="I15:I24" si="2">C15+E15+G15</f>
        <v>1</v>
      </c>
    </row>
    <row r="16" spans="1:9" s="11" customFormat="1" ht="25.5" customHeight="1" x14ac:dyDescent="0.2">
      <c r="A16" s="3" t="s">
        <v>38</v>
      </c>
      <c r="B16" s="4" t="e">
        <f t="shared" si="0"/>
        <v>#VALUE!</v>
      </c>
      <c r="C16" s="99">
        <v>1</v>
      </c>
      <c r="D16" s="4" t="e">
        <f t="shared" ref="D16:D24" si="3">E16*$H16</f>
        <v>#VALUE!</v>
      </c>
      <c r="E16" s="99"/>
      <c r="F16" s="4" t="e">
        <f t="shared" ref="F16:F24" si="4">G16*$H16</f>
        <v>#VALUE!</v>
      </c>
      <c r="G16" s="99"/>
      <c r="H16" s="18" t="e">
        <f>'Orçamento Bloco 03 - NH'!M36</f>
        <v>#VALUE!</v>
      </c>
      <c r="I16" s="31">
        <f t="shared" si="2"/>
        <v>1</v>
      </c>
    </row>
    <row r="17" spans="1:9" s="11" customFormat="1" ht="25.5" customHeight="1" x14ac:dyDescent="0.2">
      <c r="A17" s="3" t="s">
        <v>35</v>
      </c>
      <c r="B17" s="4"/>
      <c r="C17" s="99"/>
      <c r="D17" s="4" t="e">
        <f t="shared" si="3"/>
        <v>#VALUE!</v>
      </c>
      <c r="E17" s="99">
        <v>1</v>
      </c>
      <c r="F17" s="4"/>
      <c r="G17" s="99"/>
      <c r="H17" s="18" t="e">
        <f>'Orçamento Bloco 03 - NH'!M43</f>
        <v>#VALUE!</v>
      </c>
      <c r="I17" s="31">
        <f t="shared" si="2"/>
        <v>1</v>
      </c>
    </row>
    <row r="18" spans="1:9" s="11" customFormat="1" ht="25.5" customHeight="1" x14ac:dyDescent="0.2">
      <c r="A18" s="3" t="s">
        <v>39</v>
      </c>
      <c r="B18" s="4"/>
      <c r="C18" s="99"/>
      <c r="D18" s="4" t="e">
        <f t="shared" si="3"/>
        <v>#VALUE!</v>
      </c>
      <c r="E18" s="99">
        <v>1</v>
      </c>
      <c r="F18" s="4"/>
      <c r="G18" s="99"/>
      <c r="H18" s="18" t="e">
        <f>'Orçamento Bloco 03 - NH'!M48</f>
        <v>#VALUE!</v>
      </c>
      <c r="I18" s="31">
        <f t="shared" si="2"/>
        <v>1</v>
      </c>
    </row>
    <row r="19" spans="1:9" s="11" customFormat="1" ht="25.5" customHeight="1" x14ac:dyDescent="0.2">
      <c r="A19" s="3" t="s">
        <v>40</v>
      </c>
      <c r="B19" s="4" t="e">
        <f t="shared" si="0"/>
        <v>#VALUE!</v>
      </c>
      <c r="C19" s="99"/>
      <c r="D19" s="4" t="e">
        <f t="shared" si="3"/>
        <v>#VALUE!</v>
      </c>
      <c r="E19" s="99">
        <v>1</v>
      </c>
      <c r="F19" s="4" t="e">
        <f t="shared" si="4"/>
        <v>#VALUE!</v>
      </c>
      <c r="G19" s="99"/>
      <c r="H19" s="18" t="e">
        <f>'Orçamento Bloco 03 - NH'!M56</f>
        <v>#VALUE!</v>
      </c>
      <c r="I19" s="31">
        <f t="shared" si="2"/>
        <v>1</v>
      </c>
    </row>
    <row r="20" spans="1:9" s="11" customFormat="1" ht="25.5" customHeight="1" x14ac:dyDescent="0.2">
      <c r="A20" s="3" t="s">
        <v>28</v>
      </c>
      <c r="B20" s="4" t="e">
        <f t="shared" si="0"/>
        <v>#VALUE!</v>
      </c>
      <c r="C20" s="99">
        <v>0.3</v>
      </c>
      <c r="D20" s="4" t="e">
        <f t="shared" si="3"/>
        <v>#VALUE!</v>
      </c>
      <c r="E20" s="99">
        <v>0.3</v>
      </c>
      <c r="F20" s="4" t="e">
        <f t="shared" si="4"/>
        <v>#VALUE!</v>
      </c>
      <c r="G20" s="99">
        <v>0.4</v>
      </c>
      <c r="H20" s="18" t="e">
        <f>'Orçamento Bloco 03 - NH'!M62</f>
        <v>#VALUE!</v>
      </c>
      <c r="I20" s="31">
        <f t="shared" si="2"/>
        <v>1</v>
      </c>
    </row>
    <row r="21" spans="1:9" s="11" customFormat="1" ht="25.5" customHeight="1" x14ac:dyDescent="0.2">
      <c r="A21" s="3" t="s">
        <v>41</v>
      </c>
      <c r="B21" s="4"/>
      <c r="C21" s="99"/>
      <c r="D21" s="4" t="e">
        <f t="shared" si="3"/>
        <v>#VALUE!</v>
      </c>
      <c r="E21" s="99"/>
      <c r="F21" s="4" t="e">
        <f t="shared" si="4"/>
        <v>#VALUE!</v>
      </c>
      <c r="G21" s="99">
        <v>1</v>
      </c>
      <c r="H21" s="18" t="e">
        <f>'Orçamento Bloco 03 - NH'!M98</f>
        <v>#VALUE!</v>
      </c>
      <c r="I21" s="31">
        <f t="shared" si="2"/>
        <v>1</v>
      </c>
    </row>
    <row r="22" spans="1:9" s="11" customFormat="1" ht="25.5" customHeight="1" x14ac:dyDescent="0.2">
      <c r="A22" s="3" t="s">
        <v>29</v>
      </c>
      <c r="B22" s="4" t="e">
        <f t="shared" si="0"/>
        <v>#VALUE!</v>
      </c>
      <c r="C22" s="99"/>
      <c r="D22" s="4" t="e">
        <f t="shared" si="3"/>
        <v>#VALUE!</v>
      </c>
      <c r="E22" s="99">
        <v>0.28000000000000003</v>
      </c>
      <c r="F22" s="4" t="e">
        <f t="shared" si="4"/>
        <v>#VALUE!</v>
      </c>
      <c r="G22" s="99">
        <v>0.72</v>
      </c>
      <c r="H22" s="18" t="e">
        <f>'Orçamento Bloco 03 - NH'!M101</f>
        <v>#VALUE!</v>
      </c>
      <c r="I22" s="31">
        <f t="shared" si="2"/>
        <v>1</v>
      </c>
    </row>
    <row r="23" spans="1:9" s="11" customFormat="1" ht="25.5" customHeight="1" x14ac:dyDescent="0.2">
      <c r="A23" s="3" t="s">
        <v>30</v>
      </c>
      <c r="B23" s="4" t="e">
        <f t="shared" si="0"/>
        <v>#VALUE!</v>
      </c>
      <c r="C23" s="99"/>
      <c r="D23" s="4" t="e">
        <f t="shared" si="3"/>
        <v>#VALUE!</v>
      </c>
      <c r="E23" s="99"/>
      <c r="F23" s="4" t="e">
        <f t="shared" si="4"/>
        <v>#VALUE!</v>
      </c>
      <c r="G23" s="99">
        <v>1</v>
      </c>
      <c r="H23" s="18" t="e">
        <f>'Orçamento Bloco 03 - NH'!M112</f>
        <v>#VALUE!</v>
      </c>
      <c r="I23" s="31">
        <f>C23+E23+G23</f>
        <v>1</v>
      </c>
    </row>
    <row r="24" spans="1:9" s="11" customFormat="1" ht="25.5" customHeight="1" x14ac:dyDescent="0.2">
      <c r="A24" s="3" t="s">
        <v>36</v>
      </c>
      <c r="B24" s="4" t="e">
        <f t="shared" si="0"/>
        <v>#VALUE!</v>
      </c>
      <c r="C24" s="99">
        <v>0.33333000000000002</v>
      </c>
      <c r="D24" s="4" t="e">
        <f t="shared" si="3"/>
        <v>#VALUE!</v>
      </c>
      <c r="E24" s="99">
        <v>0.33333000000000002</v>
      </c>
      <c r="F24" s="4" t="e">
        <f t="shared" si="4"/>
        <v>#VALUE!</v>
      </c>
      <c r="G24" s="99">
        <v>0.33333000000000002</v>
      </c>
      <c r="H24" s="18" t="e">
        <f>'Orçamento Bloco 03 - NH'!M115</f>
        <v>#VALUE!</v>
      </c>
      <c r="I24" s="31">
        <f t="shared" si="2"/>
        <v>0.99999000000000005</v>
      </c>
    </row>
    <row r="25" spans="1:9" s="11" customFormat="1" ht="25.5" customHeight="1" x14ac:dyDescent="0.2">
      <c r="A25" s="3" t="s">
        <v>153</v>
      </c>
      <c r="B25" s="4" t="e">
        <f t="shared" ref="B25" si="5">C25*$H25</f>
        <v>#VALUE!</v>
      </c>
      <c r="C25" s="99">
        <v>0</v>
      </c>
      <c r="D25" s="4" t="e">
        <f t="shared" ref="D25" si="6">E25*$H25</f>
        <v>#VALUE!</v>
      </c>
      <c r="E25" s="99">
        <v>0</v>
      </c>
      <c r="F25" s="4" t="e">
        <f t="shared" ref="F25" si="7">G25*$H25</f>
        <v>#VALUE!</v>
      </c>
      <c r="G25" s="99">
        <v>1</v>
      </c>
      <c r="H25" s="18" t="e">
        <f>'Orçamento Bloco 03 - NH'!M118</f>
        <v>#VALUE!</v>
      </c>
      <c r="I25" s="31">
        <f t="shared" ref="I25" si="8">C25+E25+G25</f>
        <v>1</v>
      </c>
    </row>
    <row r="26" spans="1:9" s="11" customFormat="1" ht="25.5" customHeight="1" x14ac:dyDescent="0.2">
      <c r="A26" s="3" t="s">
        <v>42</v>
      </c>
      <c r="B26" s="4" t="e">
        <f t="shared" ref="B26" si="9">C26*$H26</f>
        <v>#VALUE!</v>
      </c>
      <c r="C26" s="99">
        <v>1</v>
      </c>
      <c r="D26" s="4" t="e">
        <f t="shared" ref="D26" si="10">E26*$H26</f>
        <v>#VALUE!</v>
      </c>
      <c r="E26" s="99">
        <v>0</v>
      </c>
      <c r="F26" s="4" t="e">
        <f t="shared" ref="F26" si="11">G26*$H26</f>
        <v>#VALUE!</v>
      </c>
      <c r="G26" s="99">
        <v>0</v>
      </c>
      <c r="H26" s="18" t="e">
        <f>'Orçamento Bloco 03 - NH'!M122</f>
        <v>#VALUE!</v>
      </c>
      <c r="I26" s="31">
        <f t="shared" ref="I26" si="12">C26+E26+G26</f>
        <v>1</v>
      </c>
    </row>
    <row r="27" spans="1:9" s="11" customFormat="1" ht="25.5" customHeight="1" x14ac:dyDescent="0.2">
      <c r="A27" s="6" t="s">
        <v>31</v>
      </c>
      <c r="B27" s="7" t="e">
        <f>SUM(B15:B26)</f>
        <v>#VALUE!</v>
      </c>
      <c r="C27" s="5" t="e">
        <f>B27/$H$27</f>
        <v>#VALUE!</v>
      </c>
      <c r="D27" s="7" t="e">
        <f>SUM(D15:D26)</f>
        <v>#VALUE!</v>
      </c>
      <c r="E27" s="5" t="e">
        <f>D27/$H$27</f>
        <v>#VALUE!</v>
      </c>
      <c r="F27" s="7" t="e">
        <f>SUM(F15:F26)</f>
        <v>#VALUE!</v>
      </c>
      <c r="G27" s="5" t="e">
        <f>F27/$H$27</f>
        <v>#VALUE!</v>
      </c>
      <c r="H27" s="18" t="e">
        <f>'Orçamento Bloco 03 - NH'!M125</f>
        <v>#VALUE!</v>
      </c>
      <c r="I27" s="31" t="e">
        <f>C27+E27+G27</f>
        <v>#VALUE!</v>
      </c>
    </row>
    <row r="28" spans="1:9" s="11" customFormat="1" ht="25.5" customHeight="1" x14ac:dyDescent="0.2">
      <c r="A28" s="6" t="s">
        <v>32</v>
      </c>
      <c r="B28" s="8" t="e">
        <f>B27</f>
        <v>#VALUE!</v>
      </c>
      <c r="C28" s="17" t="e">
        <f>C27</f>
        <v>#VALUE!</v>
      </c>
      <c r="D28" s="8" t="e">
        <f>B28+D27</f>
        <v>#VALUE!</v>
      </c>
      <c r="E28" s="17" t="e">
        <f>C28+E27</f>
        <v>#VALUE!</v>
      </c>
      <c r="F28" s="8" t="e">
        <f>D28+F27</f>
        <v>#VALUE!</v>
      </c>
      <c r="G28" s="17" t="e">
        <f>E28+G27</f>
        <v>#VALUE!</v>
      </c>
      <c r="H28" s="10" t="e">
        <f>SUM(H15:H26)</f>
        <v>#VALUE!</v>
      </c>
      <c r="I28" s="9"/>
    </row>
    <row r="29" spans="1:9" s="11" customFormat="1" ht="25.5" customHeight="1" x14ac:dyDescent="0.2">
      <c r="A29" s="100"/>
      <c r="B29" s="101"/>
      <c r="C29" s="102"/>
      <c r="D29" s="101"/>
      <c r="E29" s="102"/>
      <c r="F29" s="101"/>
      <c r="G29" s="102"/>
      <c r="H29" s="103"/>
      <c r="I29" s="104"/>
    </row>
    <row r="30" spans="1:9" s="11" customFormat="1" ht="10.5" customHeight="1" x14ac:dyDescent="0.2">
      <c r="A30" s="90"/>
      <c r="B30" s="90"/>
      <c r="C30" s="91"/>
      <c r="D30" s="90"/>
      <c r="E30" s="91"/>
      <c r="F30" s="90"/>
      <c r="G30" s="91"/>
      <c r="H30" s="92"/>
      <c r="I30" s="90"/>
    </row>
    <row r="31" spans="1:9" s="11" customFormat="1" ht="13.5" customHeight="1" x14ac:dyDescent="0.25">
      <c r="A31" s="90"/>
      <c r="B31" s="105"/>
      <c r="C31" s="91"/>
      <c r="D31" s="86"/>
      <c r="E31" s="86"/>
      <c r="F31" s="109" t="s">
        <v>159</v>
      </c>
      <c r="G31" s="109"/>
      <c r="H31" s="109"/>
      <c r="I31" s="109"/>
    </row>
    <row r="32" spans="1:9" s="11" customFormat="1" ht="15" customHeight="1" x14ac:dyDescent="0.25">
      <c r="A32" s="90"/>
      <c r="B32" s="90"/>
      <c r="C32" s="91"/>
      <c r="D32" s="86"/>
      <c r="E32" s="86"/>
      <c r="F32" s="60"/>
      <c r="G32" s="61"/>
      <c r="H32" s="62"/>
      <c r="I32" s="60"/>
    </row>
    <row r="33" spans="1:9" s="11" customFormat="1" ht="15" customHeight="1" x14ac:dyDescent="0.25">
      <c r="A33" s="90"/>
      <c r="B33" s="90"/>
      <c r="C33" s="91"/>
      <c r="D33" s="86"/>
      <c r="E33" s="86"/>
      <c r="F33" s="60"/>
      <c r="G33" s="60"/>
      <c r="H33" s="62"/>
      <c r="I33" s="60"/>
    </row>
    <row r="34" spans="1:9" s="11" customFormat="1" ht="15" customHeight="1" x14ac:dyDescent="0.2">
      <c r="A34" s="90"/>
      <c r="B34" s="90"/>
      <c r="C34" s="91"/>
      <c r="D34" s="86"/>
      <c r="E34" s="86"/>
      <c r="F34" s="61"/>
      <c r="G34" s="61"/>
      <c r="H34" s="63"/>
      <c r="I34" s="61"/>
    </row>
    <row r="35" spans="1:9" s="11" customFormat="1" ht="15" customHeight="1" x14ac:dyDescent="0.2">
      <c r="A35" s="90"/>
      <c r="B35" s="90"/>
      <c r="C35" s="91"/>
      <c r="D35" s="86"/>
      <c r="E35" s="86"/>
      <c r="F35" s="61"/>
      <c r="G35" s="61"/>
      <c r="H35" s="63"/>
      <c r="I35" s="61"/>
    </row>
    <row r="36" spans="1:9" s="11" customFormat="1" ht="15" customHeight="1" x14ac:dyDescent="0.25">
      <c r="A36" s="90"/>
      <c r="B36" s="90"/>
      <c r="C36" s="91"/>
      <c r="D36" s="86"/>
      <c r="E36" s="86"/>
      <c r="F36" s="108" t="s">
        <v>160</v>
      </c>
      <c r="G36" s="108"/>
      <c r="H36" s="108"/>
      <c r="I36" s="108"/>
    </row>
    <row r="37" spans="1:9" s="11" customFormat="1" ht="15" customHeight="1" x14ac:dyDescent="0.25">
      <c r="A37" s="90"/>
      <c r="B37" s="90"/>
      <c r="C37" s="91"/>
      <c r="D37" s="86"/>
      <c r="E37" s="86"/>
      <c r="F37" s="109" t="s">
        <v>161</v>
      </c>
      <c r="G37" s="109"/>
      <c r="H37" s="109"/>
      <c r="I37" s="109"/>
    </row>
    <row r="38" spans="1:9" s="11" customFormat="1" ht="15" customHeight="1" x14ac:dyDescent="0.25">
      <c r="A38" s="90"/>
      <c r="B38" s="90"/>
      <c r="C38" s="91"/>
      <c r="D38" s="83"/>
      <c r="E38" s="86"/>
      <c r="F38" s="109" t="s">
        <v>162</v>
      </c>
      <c r="G38" s="109"/>
      <c r="H38" s="109"/>
      <c r="I38" s="109"/>
    </row>
    <row r="39" spans="1:9" s="11" customFormat="1" ht="15" customHeight="1" x14ac:dyDescent="0.2">
      <c r="A39" s="90"/>
      <c r="B39" s="90"/>
      <c r="C39" s="91"/>
      <c r="D39" s="83"/>
      <c r="E39" s="86"/>
      <c r="F39" s="90"/>
      <c r="G39" s="91"/>
      <c r="H39" s="106"/>
      <c r="I39" s="90"/>
    </row>
    <row r="40" spans="1:9" s="11" customFormat="1" ht="15" customHeight="1" x14ac:dyDescent="0.2">
      <c r="A40" s="90"/>
      <c r="B40" s="90"/>
      <c r="C40" s="91"/>
      <c r="D40" s="83"/>
      <c r="E40" s="86"/>
      <c r="F40" s="83"/>
      <c r="G40" s="83"/>
      <c r="H40" s="84"/>
      <c r="I40" s="84"/>
    </row>
  </sheetData>
  <sheetProtection algorithmName="SHA-512" hashValue="MEgqHdS46ttdq358UxBGaO5O3ZHUIKJrN3oxCp3cJuf274vi97vglJ1nP5jjrktU23LqHX5wworGAutW/WJ6XQ==" saltValue="9YUK8zb63doChZmHUnlqRQ==" spinCount="100000" sheet="1" objects="1" scenarios="1"/>
  <mergeCells count="15">
    <mergeCell ref="A1:E5"/>
    <mergeCell ref="F36:I36"/>
    <mergeCell ref="F38:I38"/>
    <mergeCell ref="A9:I9"/>
    <mergeCell ref="A10:C10"/>
    <mergeCell ref="A11:C11"/>
    <mergeCell ref="A13:A14"/>
    <mergeCell ref="B13:C13"/>
    <mergeCell ref="H13:I13"/>
    <mergeCell ref="D10:I10"/>
    <mergeCell ref="D11:I11"/>
    <mergeCell ref="D13:E13"/>
    <mergeCell ref="F13:G13"/>
    <mergeCell ref="F31:I31"/>
    <mergeCell ref="F37:I37"/>
  </mergeCells>
  <phoneticPr fontId="15" type="noConversion"/>
  <pageMargins left="0.78740157480314965" right="0.78740157480314965" top="0.59055118110236227" bottom="0.59055118110236227" header="0.19685039370078741" footer="0.19685039370078741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Bloco 03 - NH</vt:lpstr>
      <vt:lpstr>Cronograma Bloc 03 - NH</vt:lpstr>
      <vt:lpstr>'Cronograma Bloc 03 - NH'!Area_de_impressao</vt:lpstr>
      <vt:lpstr>'Orçamento Bloco 03 - NH'!Area_de_impressao</vt:lpstr>
      <vt:lpstr>'Cronograma Bloc 03 - NH'!Print_Area</vt:lpstr>
      <vt:lpstr>'Orçamento Bloco 03 - NH'!Print_Area</vt:lpstr>
      <vt:lpstr>'Orçamento Bloco 03 - NH'!Print_Titles</vt:lpstr>
      <vt:lpstr>'Orçamento Bloco 03 - NH'!Titulos_de_impressao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Renata Funari Barbosa</cp:lastModifiedBy>
  <cp:lastPrinted>2016-10-17T18:07:39Z</cp:lastPrinted>
  <dcterms:created xsi:type="dcterms:W3CDTF">2011-11-25T11:08:52Z</dcterms:created>
  <dcterms:modified xsi:type="dcterms:W3CDTF">2016-10-21T19:42:16Z</dcterms:modified>
</cp:coreProperties>
</file>