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NUT. PREDIAL" sheetId="1" state="visible" r:id="rId2"/>
    <sheet name="RESUMO" sheetId="2" state="visible" r:id="rId3"/>
    <sheet name="INSUMOS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<sst xmlns="http://schemas.openxmlformats.org/spreadsheetml/2006/main" count="335" uniqueCount="203">
  <si>
    <t xml:space="preserve">MANUTENÇÃO PREDIAL - Regime de Tributação: Lucro Real</t>
  </si>
  <si>
    <r>
      <rPr>
        <b val="true"/>
        <sz val="18"/>
        <color rgb="FFFF0000"/>
        <rFont val="Arial"/>
        <family val="0"/>
        <charset val="1"/>
      </rPr>
      <t xml:space="preserve">ANEXO ----</t>
    </r>
    <r>
      <rPr>
        <b val="true"/>
        <sz val="18"/>
        <color rgb="FF000000"/>
        <rFont val="Arial"/>
        <family val="0"/>
        <charset val="1"/>
      </rPr>
      <t xml:space="preserve">  </t>
    </r>
    <r>
      <rPr>
        <b val="true"/>
        <sz val="18"/>
        <color rgb="FF339966"/>
        <rFont val="Arial"/>
        <family val="0"/>
        <charset val="1"/>
      </rPr>
      <t xml:space="preserve">do Pregão IFSul nº </t>
    </r>
    <r>
      <rPr>
        <b val="true"/>
        <sz val="18"/>
        <color rgb="FFFF0000"/>
        <rFont val="Arial"/>
        <family val="0"/>
        <charset val="1"/>
      </rPr>
      <t xml:space="preserve">XX/2020 </t>
    </r>
    <r>
      <rPr>
        <b val="true"/>
        <sz val="18"/>
        <color rgb="FF339966"/>
        <rFont val="Arial"/>
        <family val="0"/>
        <charset val="1"/>
      </rPr>
      <t xml:space="preserve">–</t>
    </r>
    <r>
      <rPr>
        <b val="true"/>
        <sz val="18"/>
        <color rgb="FFFF0000"/>
        <rFont val="Arial"/>
        <family val="0"/>
        <charset val="1"/>
      </rPr>
      <t xml:space="preserve"> </t>
    </r>
    <r>
      <rPr>
        <b val="true"/>
        <sz val="18"/>
        <color rgb="FF339966"/>
        <rFont val="Arial"/>
        <family val="0"/>
        <charset val="1"/>
      </rPr>
      <t xml:space="preserve">Câmpus Avançado Novo Hamburgo
PLANILHA DE CUSTOS E FORMAÇÃO DE PREÇOS </t>
    </r>
    <r>
      <rPr>
        <b val="true"/>
        <sz val="18"/>
        <color rgb="FF800080"/>
        <rFont val="Arial"/>
        <family val="0"/>
        <charset val="1"/>
      </rPr>
      <t xml:space="preserve"> </t>
    </r>
    <r>
      <rPr>
        <b val="true"/>
        <sz val="18"/>
        <color rgb="FF000000"/>
        <rFont val="Arial"/>
        <family val="0"/>
        <charset val="1"/>
      </rPr>
      <t xml:space="preserve"> </t>
    </r>
  </si>
  <si>
    <t xml:space="preserve">Nº do processo:</t>
  </si>
  <si>
    <t xml:space="preserve">XXXX</t>
  </si>
  <si>
    <t xml:space="preserve">Licitação nº:</t>
  </si>
  <si>
    <t xml:space="preserve">Dia:</t>
  </si>
  <si>
    <t xml:space="preserve">DISCRIMINAÇÃO DOS SERVIÇOS (DADOS REFERENTES À CONTRATAÇÃO)</t>
  </si>
  <si>
    <t xml:space="preserve">A</t>
  </si>
  <si>
    <t xml:space="preserve">Data de apresentação da proposta (dia/mês/ano)</t>
  </si>
  <si>
    <t xml:space="preserve">B</t>
  </si>
  <si>
    <t xml:space="preserve">Município/UF</t>
  </si>
  <si>
    <t xml:space="preserve">NOVO HAMBURGO/RS</t>
  </si>
  <si>
    <t xml:space="preserve">C</t>
  </si>
  <si>
    <t xml:space="preserve">Ano do Acordo, Convenção ou Dissídio Coletivo</t>
  </si>
  <si>
    <t xml:space="preserve">RGS-SEEAC/RS - RS000152/2021</t>
  </si>
  <si>
    <t xml:space="preserve">D</t>
  </si>
  <si>
    <t xml:space="preserve">Número de meses de execução contratual</t>
  </si>
  <si>
    <t xml:space="preserve">IDENTIFICAÇÃO DO SERVIÇO</t>
  </si>
  <si>
    <r>
      <rPr>
        <b val="true"/>
        <sz val="15"/>
        <color rgb="FF000000"/>
        <rFont val="Arial"/>
        <family val="0"/>
        <charset val="1"/>
      </rPr>
      <t xml:space="preserve">1. MÓDULOS 
</t>
    </r>
    <r>
      <rPr>
        <b val="true"/>
        <sz val="12"/>
        <color rgb="FF000000"/>
        <rFont val="Arial"/>
        <family val="0"/>
        <charset val="1"/>
      </rPr>
      <t xml:space="preserve">Mão de obra
</t>
    </r>
    <r>
      <rPr>
        <b val="true"/>
        <sz val="11"/>
        <color rgb="FF000000"/>
        <rFont val="Arial"/>
        <family val="0"/>
        <charset val="1"/>
      </rPr>
      <t xml:space="preserve">Mão de obra vinculada à execução contratual</t>
    </r>
  </si>
  <si>
    <t xml:space="preserve">Dados para composição dos custos referente à mão de obra</t>
  </si>
  <si>
    <t xml:space="preserve">Tipo de Serviço (mesmo serviço com características distintas)</t>
  </si>
  <si>
    <t xml:space="preserve">Manutenção Predial</t>
  </si>
  <si>
    <t xml:space="preserve">Classificação Brasileira de Ocupações (CBO)</t>
  </si>
  <si>
    <t xml:space="preserve">Salário Normativo da Categoria Profissional - para a jornada de 44 h/sem</t>
  </si>
  <si>
    <t xml:space="preserve">Categoria Profissional (vinculada à execução contratual)</t>
  </si>
  <si>
    <t xml:space="preserve">Auxiliar de manutenção predial</t>
  </si>
  <si>
    <t xml:space="preserve">Data-Base da Categoria (dia/mês/ano)</t>
  </si>
  <si>
    <t xml:space="preserve">Módulo 1: Composição da Remuneração</t>
  </si>
  <si>
    <t xml:space="preserve">Composição da Remuneração </t>
  </si>
  <si>
    <t xml:space="preserve">Percentual
(R$)</t>
  </si>
  <si>
    <t xml:space="preserve">Valor
(R$) </t>
  </si>
  <si>
    <r>
      <rPr>
        <b val="true"/>
        <sz val="10"/>
        <color rgb="FF000000"/>
        <rFont val="Arial"/>
        <family val="0"/>
        <charset val="1"/>
      </rPr>
      <t xml:space="preserve">Salário-Base   </t>
    </r>
    <r>
      <rPr>
        <b val="true"/>
        <sz val="10"/>
        <color rgb="FFFF0000"/>
        <rFont val="Arial"/>
        <family val="0"/>
        <charset val="1"/>
      </rPr>
      <t xml:space="preserve"> (valor para somente 1 auxiliar de manutenção predial - 44h/semanais) </t>
    </r>
  </si>
  <si>
    <t xml:space="preserve">Adicional de Insalubridade (cláusula 17 da CCT/2021)</t>
  </si>
  <si>
    <t xml:space="preserve">Total </t>
  </si>
  <si>
    <t xml:space="preserve">Módulo 2 – Encargos e Benefícios Anuais, Mensais e Diários</t>
  </si>
  <si>
    <t xml:space="preserve">Submódulo 2.1 – 13º (décimo terceiro) Salário e Adicional de Férias</t>
  </si>
  <si>
    <t xml:space="preserve">2.1</t>
  </si>
  <si>
    <r>
      <rPr>
        <b val="true"/>
        <sz val="11"/>
        <color rgb="FF000000"/>
        <rFont val="Arial"/>
        <family val="0"/>
        <charset val="1"/>
      </rPr>
      <t xml:space="preserve">13º (décimo terceiro) Salário</t>
    </r>
    <r>
      <rPr>
        <b val="true"/>
        <sz val="11"/>
        <color rgb="FFFF0000"/>
        <rFont val="Arial"/>
        <family val="0"/>
        <charset val="1"/>
      </rPr>
      <t xml:space="preserve"> </t>
    </r>
    <r>
      <rPr>
        <b val="true"/>
        <sz val="11"/>
        <color rgb="FF000000"/>
        <rFont val="Arial"/>
        <family val="0"/>
        <charset val="1"/>
      </rPr>
      <t xml:space="preserve">e Adicional de Férias</t>
    </r>
  </si>
  <si>
    <t xml:space="preserve">Valor (R$)</t>
  </si>
  <si>
    <r>
      <rPr>
        <b val="true"/>
        <sz val="10"/>
        <color rgb="FF000000"/>
        <rFont val="Arial"/>
        <family val="0"/>
        <charset val="1"/>
      </rPr>
      <t xml:space="preserve">13º (décimo terceiro) Salário</t>
    </r>
    <r>
      <rPr>
        <b val="true"/>
        <sz val="11"/>
        <color rgb="FF000000"/>
        <rFont val="Arial"/>
        <family val="0"/>
        <charset val="1"/>
      </rPr>
      <t xml:space="preserve"> </t>
    </r>
    <r>
      <rPr>
        <b val="true"/>
        <sz val="8"/>
        <color rgb="FFFF0000"/>
        <rFont val="Arial"/>
        <family val="0"/>
        <charset val="1"/>
      </rPr>
      <t xml:space="preserve">Obrigatória a cotação de 8,33% sobre o valor do Módulo 1 – Composição da Remuneração, conforme Anexo XII da IN 5/17</t>
    </r>
  </si>
  <si>
    <r>
      <rPr>
        <b val="true"/>
        <sz val="10"/>
        <color rgb="FF000000"/>
        <rFont val="Arial"/>
        <family val="0"/>
        <charset val="1"/>
      </rPr>
      <t xml:space="preserve">Adicional de Férias</t>
    </r>
    <r>
      <rPr>
        <b val="true"/>
        <sz val="10"/>
        <color rgb="FF009900"/>
        <rFont val="Arial"/>
        <family val="0"/>
        <charset val="1"/>
      </rPr>
      <t xml:space="preserve"> </t>
    </r>
    <r>
      <rPr>
        <b val="true"/>
        <sz val="8"/>
        <color rgb="FFFF0000"/>
        <rFont val="Arial"/>
        <family val="0"/>
        <charset val="1"/>
      </rPr>
      <t xml:space="preserve">Obrigatória a cotação de 3,025% sobre o valor do Módulo 1 – Composição da Remuneração, conforme Anexo XII da IN 5/17 (Férias + Adicional = 9,075% + 3,025% = 12,10%)</t>
    </r>
  </si>
  <si>
    <t xml:space="preserve">Total</t>
  </si>
  <si>
    <t xml:space="preserve">Incidência dos encargos do Submódulo 2.2 sobre o total do Submódulo 2.1</t>
  </si>
  <si>
    <t xml:space="preserve">Submódulo 2.2 - Encargos Previdenciários (GPS), Fundo de Garantia por Tempo de Serviço (FGTS) e outras contribuições</t>
  </si>
  <si>
    <t xml:space="preserve">2.2</t>
  </si>
  <si>
    <t xml:space="preserve">GPS, FGTS e outras contribuições</t>
  </si>
  <si>
    <t xml:space="preserve">Percentual (%)</t>
  </si>
  <si>
    <t xml:space="preserve">Valor
 (R$)</t>
  </si>
  <si>
    <t xml:space="preserve">INSS</t>
  </si>
  <si>
    <t xml:space="preserve">Salário Educação</t>
  </si>
  <si>
    <t xml:space="preserve">RAT x FAP</t>
  </si>
  <si>
    <t xml:space="preserve">RAT =</t>
  </si>
  <si>
    <t xml:space="preserve"> FAP =</t>
  </si>
  <si>
    <t xml:space="preserve">SESC ou SESI</t>
  </si>
  <si>
    <t xml:space="preserve">E</t>
  </si>
  <si>
    <t xml:space="preserve">SENAC ou SENAI</t>
  </si>
  <si>
    <t xml:space="preserve">F</t>
  </si>
  <si>
    <t xml:space="preserve">SEBRAE</t>
  </si>
  <si>
    <t xml:space="preserve">G</t>
  </si>
  <si>
    <t xml:space="preserve">INCRA</t>
  </si>
  <si>
    <t xml:space="preserve">H</t>
  </si>
  <si>
    <t xml:space="preserve">FGTS</t>
  </si>
  <si>
    <t xml:space="preserve">Submódulo 2.3 – Benefícios Mensais e Diários</t>
  </si>
  <si>
    <t xml:space="preserve">2.3</t>
  </si>
  <si>
    <t xml:space="preserve">Benefícios Mensais e Diários</t>
  </si>
  <si>
    <r>
      <rPr>
        <b val="true"/>
        <sz val="10"/>
        <color rgb="FF000000"/>
        <rFont val="Arial"/>
        <family val="0"/>
        <charset val="1"/>
      </rPr>
      <t xml:space="preserve">Transporte                                              </t>
    </r>
    <r>
      <rPr>
        <b val="true"/>
        <sz val="10"/>
        <color rgb="FFFF0000"/>
        <rFont val="Arial"/>
        <family val="0"/>
        <charset val="1"/>
      </rPr>
      <t xml:space="preserve"> Cálculo do valor: [(2xVTx22) – (6%xSB)]</t>
    </r>
  </si>
  <si>
    <t xml:space="preserve">      A.1) Valor da passagem do transporte coletivo no município de prestação dos serviços: Decreto nº 045, de 15 de março de 2019 </t>
  </si>
  <si>
    <t xml:space="preserve">-</t>
  </si>
  <si>
    <t xml:space="preserve">      A.2) Quantidade de passagens por dia por empregado:</t>
  </si>
  <si>
    <t xml:space="preserve">      A.3) Quantidade de dias do mês de recebimento de passagens</t>
  </si>
  <si>
    <r>
      <rPr>
        <b val="true"/>
        <sz val="10"/>
        <color rgb="FF000000"/>
        <rFont val="Arial"/>
        <family val="0"/>
        <charset val="1"/>
      </rPr>
      <t xml:space="preserve">Auxílio-Refeição/Alimentação </t>
    </r>
    <r>
      <rPr>
        <b val="true"/>
        <sz val="10"/>
        <color rgb="FFFF0000"/>
        <rFont val="Arial"/>
        <family val="0"/>
        <charset val="1"/>
      </rPr>
      <t xml:space="preserve">Cálculo do valor = [(22xVA)x(1-</t>
    </r>
    <r>
      <rPr>
        <b val="true"/>
        <sz val="10"/>
        <color rgb="FF0000FF"/>
        <rFont val="Arial"/>
        <family val="0"/>
        <charset val="1"/>
      </rPr>
      <t xml:space="preserve">0,19</t>
    </r>
    <r>
      <rPr>
        <b val="true"/>
        <sz val="10"/>
        <color rgb="FFFF0000"/>
        <rFont val="Arial"/>
        <family val="0"/>
        <charset val="1"/>
      </rPr>
      <t xml:space="preserve">)]</t>
    </r>
  </si>
  <si>
    <t xml:space="preserve">      B.1) Valor do auxílio-alimentação (clausula 18 da CCT 2021): </t>
  </si>
  <si>
    <t xml:space="preserve">      B.2) Quantidade de dias do mês de recebimento de auxílio-alimentação</t>
  </si>
  <si>
    <t xml:space="preserve">Seguro contra riscos de acidente de trabalho</t>
  </si>
  <si>
    <t xml:space="preserve">0.00</t>
  </si>
  <si>
    <t xml:space="preserve">Plano de Benefício Social Familiar (cláusula 29 da CCT 2021)  </t>
  </si>
  <si>
    <t xml:space="preserve">Quadro-Resumo do Módulo 2 – Encargos e Benefícios Anuais, Mensais e Diários</t>
  </si>
  <si>
    <t xml:space="preserve">Encargos e Benefícios Anuais, Mensais e Diários</t>
  </si>
  <si>
    <t xml:space="preserve">13º (décimo terceiro) Salário e Adicional de Férias</t>
  </si>
  <si>
    <t xml:space="preserve">Módulo 3 - Provisão para Rescisão</t>
  </si>
  <si>
    <t xml:space="preserve">Provisão para Rescisão</t>
  </si>
  <si>
    <t xml:space="preserve">Valor  (R$)</t>
  </si>
  <si>
    <r>
      <rPr>
        <b val="true"/>
        <sz val="10"/>
        <color rgb="FF000000"/>
        <rFont val="Arial"/>
        <family val="0"/>
        <charset val="1"/>
      </rPr>
      <t xml:space="preserve">Aviso Prévio Indenizado     </t>
    </r>
    <r>
      <rPr>
        <b val="true"/>
        <sz val="8"/>
        <color rgb="FFFF0000"/>
        <rFont val="Arial"/>
        <family val="0"/>
        <charset val="1"/>
      </rPr>
      <t xml:space="preserve"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</si>
  <si>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t xml:space="preserve">Incidência do FGTS sobre o Aviso Prévio Indenizado</t>
  </si>
  <si>
    <r>
      <rPr>
        <b val="true"/>
        <sz val="10"/>
        <color rgb="FF000000"/>
        <rFont val="Arial"/>
        <family val="0"/>
        <charset val="1"/>
      </rPr>
      <t xml:space="preserve">Multa do FGTS e contribuição social sobre o Aviso Prévio Indenizado </t>
    </r>
    <r>
      <rPr>
        <b val="true"/>
        <sz val="8"/>
        <color rgb="FFFF0000"/>
        <rFont val="Arial"/>
        <family val="0"/>
        <charset val="1"/>
      </rPr>
      <t xml:space="preserve">Obrigatória a cotação de 0,24% sobre o valor do Módulo 1 – Composição da Remuneração, conforme Anexo XII da IN Seges nº 5/2017 (0,19% + 3,81% = 4,0%) - (Lei 13.932, de 11 de dezembro de 2019)</t>
    </r>
  </si>
  <si>
    <r>
      <rPr>
        <b val="true"/>
        <sz val="10"/>
        <color rgb="FF000000"/>
        <rFont val="Arial"/>
        <family val="0"/>
        <charset val="1"/>
      </rPr>
      <t xml:space="preserve">Aviso Prévio Trabalhado                 (negociar extinção/redução na 1ª prorrogação)
</t>
    </r>
    <r>
      <rPr>
        <b val="true"/>
        <sz val="10"/>
        <color rgb="FFFF0000"/>
        <rFont val="Arial"/>
        <family val="0"/>
        <charset val="1"/>
      </rPr>
      <t xml:space="preserve">Cálculo do valor= [(Rem/30)x7]/12 meses do contratox90% dos empregados - ao final do contrato</t>
    </r>
  </si>
  <si>
    <t xml:space="preserve">Incidência dos encargos do Submódulo 2.2 sobre o Aviso Prévio Trabalhado         </t>
  </si>
  <si>
    <r>
      <rPr>
        <b val="true"/>
        <sz val="10"/>
        <color rgb="FF000000"/>
        <rFont val="Arial"/>
        <family val="0"/>
        <charset val="1"/>
      </rPr>
      <t xml:space="preserve">Multa do FGTS e contribuição social sobre o Aviso Prévio Trabalhado </t>
    </r>
    <r>
      <rPr>
        <b val="true"/>
        <sz val="8"/>
        <color rgb="FFFF0000"/>
        <rFont val="Arial"/>
        <family val="0"/>
        <charset val="1"/>
      </rPr>
      <t xml:space="preserve">Obrigatória a cotação de 4,76% sobre o valor do Módulo 1 – Composição da Remuneração, conforme Anexo XII da IN Seges nº 5/2017 (3,81%+0,19% = 4,0%) - (Lei 13.932, de 11 de dezembro de 2019)</t>
    </r>
  </si>
  <si>
    <t xml:space="preserve">Módulo 4 - Custo de Reposição do Profissional Ausente</t>
  </si>
  <si>
    <t xml:space="preserve">Base de cálculo para o Custo de Reposição do Profissional Ausente (substituto): BCCPA = Rem + 13º + Férias + 1/3Férias</t>
  </si>
  <si>
    <t xml:space="preserve">4.1</t>
  </si>
  <si>
    <t xml:space="preserve">Ausências Legais</t>
  </si>
  <si>
    <t xml:space="preserve">Férias</t>
  </si>
  <si>
    <r>
      <rPr>
        <b val="true"/>
        <sz val="10"/>
        <color rgb="FF000000"/>
        <rFont val="Arial"/>
        <family val="0"/>
        <charset val="1"/>
      </rPr>
      <t xml:space="preserve">Ausências Legais                                               </t>
    </r>
    <r>
      <rPr>
        <b val="true"/>
        <sz val="10"/>
        <color rgb="FFFF0000"/>
        <rFont val="Arial"/>
        <family val="0"/>
        <charset val="1"/>
      </rPr>
      <t xml:space="preserve">Cálculo do valor = [(</t>
    </r>
    <r>
      <rPr>
        <b val="true"/>
        <sz val="10"/>
        <color rgb="FF0000FF"/>
        <rFont val="Arial"/>
        <family val="0"/>
        <charset val="1"/>
      </rPr>
      <t xml:space="preserve">BCCPA</t>
    </r>
    <r>
      <rPr>
        <b val="true"/>
        <sz val="10"/>
        <color rgb="FFFF0000"/>
        <rFont val="Arial"/>
        <family val="0"/>
        <charset val="1"/>
      </rPr>
      <t xml:space="preserve">/30)x2,96dias]/12</t>
    </r>
  </si>
  <si>
    <r>
      <rPr>
        <b val="true"/>
        <sz val="10"/>
        <color rgb="FF000000"/>
        <rFont val="Arial"/>
        <family val="0"/>
        <charset val="1"/>
      </rPr>
      <t xml:space="preserve">Licença-Paternidade                                         </t>
    </r>
    <r>
      <rPr>
        <b val="true"/>
        <sz val="10"/>
        <color rgb="FFFF0000"/>
        <rFont val="Arial"/>
        <family val="0"/>
        <charset val="1"/>
      </rPr>
      <t xml:space="preserve">Cálculo do valor = {[(</t>
    </r>
    <r>
      <rPr>
        <b val="true"/>
        <sz val="10"/>
        <color rgb="FF0000FF"/>
        <rFont val="Arial"/>
        <family val="0"/>
        <charset val="1"/>
      </rPr>
      <t xml:space="preserve">BCCPA</t>
    </r>
    <r>
      <rPr>
        <b val="true"/>
        <sz val="10"/>
        <color rgb="FFFF0000"/>
        <rFont val="Arial"/>
        <family val="0"/>
        <charset val="1"/>
      </rPr>
      <t xml:space="preserve">/30)x5dias]/12}x1,5%</t>
    </r>
  </si>
  <si>
    <r>
      <rPr>
        <b val="true"/>
        <sz val="10"/>
        <color rgb="FF000000"/>
        <rFont val="Arial"/>
        <family val="0"/>
        <charset val="1"/>
      </rPr>
      <t xml:space="preserve">Ausência por acidente de trabalho                 </t>
    </r>
    <r>
      <rPr>
        <b val="true"/>
        <sz val="10"/>
        <color rgb="FFFF0000"/>
        <rFont val="Arial"/>
        <family val="0"/>
        <charset val="1"/>
      </rPr>
      <t xml:space="preserve">Cálculo do valor  = {[(</t>
    </r>
    <r>
      <rPr>
        <b val="true"/>
        <sz val="10"/>
        <color rgb="FF0000FF"/>
        <rFont val="Arial"/>
        <family val="0"/>
        <charset val="1"/>
      </rPr>
      <t xml:space="preserve">BCCPA</t>
    </r>
    <r>
      <rPr>
        <b val="true"/>
        <sz val="10"/>
        <color rgb="FFFF0000"/>
        <rFont val="Arial"/>
        <family val="0"/>
        <charset val="1"/>
      </rPr>
      <t xml:space="preserve">/30)x15dias]/12}x0,78%</t>
    </r>
  </si>
  <si>
    <r>
      <rPr>
        <b val="true"/>
        <sz val="10"/>
        <color rgb="FF000000"/>
        <rFont val="Arial"/>
        <family val="0"/>
        <charset val="1"/>
      </rPr>
      <t xml:space="preserve">Afastamento Maternidade                                </t>
    </r>
    <r>
      <rPr>
        <b val="true"/>
        <sz val="10"/>
        <color rgb="FFFF0000"/>
        <rFont val="Arial"/>
        <family val="0"/>
        <charset val="1"/>
      </rPr>
      <t xml:space="preserve">Cálculo do valor = {[(</t>
    </r>
    <r>
      <rPr>
        <b val="true"/>
        <sz val="10"/>
        <color rgb="FF0000FF"/>
        <rFont val="Arial"/>
        <family val="0"/>
        <charset val="1"/>
      </rPr>
      <t xml:space="preserve">Rem</t>
    </r>
    <r>
      <rPr>
        <b val="true"/>
        <sz val="10"/>
        <color rgb="FFFF0000"/>
        <rFont val="Arial"/>
        <family val="0"/>
        <charset val="1"/>
      </rPr>
      <t xml:space="preserve">+1/3</t>
    </r>
    <r>
      <rPr>
        <b val="true"/>
        <sz val="10"/>
        <color rgb="FF0000FF"/>
        <rFont val="Arial"/>
        <family val="0"/>
        <charset val="1"/>
      </rPr>
      <t xml:space="preserve">Rem</t>
    </r>
    <r>
      <rPr>
        <b val="true"/>
        <sz val="10"/>
        <color rgb="FFFF0000"/>
        <rFont val="Arial"/>
        <family val="0"/>
        <charset val="1"/>
      </rPr>
      <t xml:space="preserve">)/12]x(4/12)}x2%</t>
    </r>
  </si>
  <si>
    <r>
      <rPr>
        <b val="true"/>
        <sz val="10"/>
        <color rgb="FF000000"/>
        <rFont val="Arial"/>
        <family val="0"/>
        <charset val="1"/>
      </rPr>
      <t xml:space="preserve">(Outros)   Ausência por doença                      </t>
    </r>
    <r>
      <rPr>
        <b val="true"/>
        <sz val="10"/>
        <color rgb="FFFF0000"/>
        <rFont val="Arial"/>
        <family val="0"/>
        <charset val="1"/>
      </rPr>
      <t xml:space="preserve">Cálculo do valor = [(</t>
    </r>
    <r>
      <rPr>
        <b val="true"/>
        <sz val="10"/>
        <color rgb="FF0000FF"/>
        <rFont val="Arial"/>
        <family val="0"/>
        <charset val="1"/>
      </rPr>
      <t xml:space="preserve">BCCPA</t>
    </r>
    <r>
      <rPr>
        <b val="true"/>
        <sz val="10"/>
        <color rgb="FFFF0000"/>
        <rFont val="Arial"/>
        <family val="0"/>
        <charset val="1"/>
      </rPr>
      <t xml:space="preserve">)/30)x5dias]/12</t>
    </r>
  </si>
  <si>
    <t xml:space="preserve">Incidência dos encargos do Submódulo 2.2 sobre o  total do Submódulo 4.1</t>
  </si>
  <si>
    <t xml:space="preserve">Submódulo 4.2 – Intrajornada</t>
  </si>
  <si>
    <t xml:space="preserve">4.2 </t>
  </si>
  <si>
    <t xml:space="preserve">Intrajornada</t>
  </si>
  <si>
    <t xml:space="preserve">Intervalo para repouso ou alimentação</t>
  </si>
  <si>
    <t xml:space="preserve">Incidência dos encargos do Submódulo 2.2 sobre o total do Submódulo 4.2</t>
  </si>
  <si>
    <t xml:space="preserve">Quadro-Resumo do Módulo 4 – Custo de Reposição do Profissional Ausente</t>
  </si>
  <si>
    <t xml:space="preserve">Custo de Reposição do Profissional Ausente</t>
  </si>
  <si>
    <t xml:space="preserve">4.2</t>
  </si>
  <si>
    <t xml:space="preserve">Módulo 5 – Insumos Diversos</t>
  </si>
  <si>
    <t xml:space="preserve">Insumos diversos</t>
  </si>
  <si>
    <t xml:space="preserve">Uniformes </t>
  </si>
  <si>
    <t xml:space="preserve">EPI's</t>
  </si>
  <si>
    <t xml:space="preserve">Equipamentos </t>
  </si>
  <si>
    <t xml:space="preserve">Outros (especificar) </t>
  </si>
  <si>
    <t xml:space="preserve">Módulo 6 -  Custos Indiretos, Lucro e Tributos</t>
  </si>
  <si>
    <t xml:space="preserve">Custos Indiretos, Lucro e Tributos </t>
  </si>
  <si>
    <t xml:space="preserve">Valor
(R$)</t>
  </si>
  <si>
    <t xml:space="preserve">BASE DE CÁLCULO DOS CUSTOS INDIRETOS</t>
  </si>
  <si>
    <t xml:space="preserve">Custos Indiretos</t>
  </si>
  <si>
    <t xml:space="preserve">BASE DE CÁLCULO DO LUCRO</t>
  </si>
  <si>
    <t xml:space="preserve">Lucro</t>
  </si>
  <si>
    <t xml:space="preserve">BASE DE CÁLCULO DOS TRIBUTOS</t>
  </si>
  <si>
    <t xml:space="preserve">Tributos</t>
  </si>
  <si>
    <t xml:space="preserve">C.1    Tributos Federais (especificar)</t>
  </si>
  <si>
    <r>
      <rPr>
        <b val="true"/>
        <sz val="10"/>
        <color rgb="FF000000"/>
        <rFont val="Arial"/>
        <family val="0"/>
        <charset val="1"/>
      </rPr>
      <t xml:space="preserve">  a) Cofins  </t>
    </r>
    <r>
      <rPr>
        <sz val="10"/>
        <color rgb="FFFF0000"/>
        <rFont val="Arial"/>
        <family val="0"/>
        <charset val="1"/>
      </rPr>
      <t xml:space="preserve">(depende do regime de tributação - utilizada a hipótese de Lucro Real)</t>
    </r>
  </si>
  <si>
    <r>
      <rPr>
        <b val="true"/>
        <sz val="10"/>
        <color rgb="FF000000"/>
        <rFont val="Arial"/>
        <family val="0"/>
        <charset val="1"/>
      </rPr>
      <t xml:space="preserve">  b) PIS </t>
    </r>
    <r>
      <rPr>
        <sz val="10"/>
        <color rgb="FFFF0000"/>
        <rFont val="Arial"/>
        <family val="0"/>
        <charset val="1"/>
      </rPr>
      <t xml:space="preserve">(depende do regime de tributação - utilizada a hipótese de Lucro Real)</t>
    </r>
  </si>
  <si>
    <t xml:space="preserve"> c) IRPJ</t>
  </si>
  <si>
    <t xml:space="preserve"> d) CSLL</t>
  </si>
  <si>
    <t xml:space="preserve">C.2   Tributos Estaduais (especificar)</t>
  </si>
  <si>
    <t xml:space="preserve">C.3   Tributos Municipais (especificar):</t>
  </si>
  <si>
    <r>
      <rPr>
        <b val="true"/>
        <sz val="10"/>
        <color rgb="FF000000"/>
        <rFont val="Arial"/>
        <family val="0"/>
        <charset val="1"/>
      </rPr>
      <t xml:space="preserve">  a) ISS             </t>
    </r>
    <r>
      <rPr>
        <sz val="10"/>
        <color rgb="FFFF0000"/>
        <rFont val="Arial"/>
        <family val="0"/>
        <charset val="1"/>
      </rPr>
      <t xml:space="preserve"> (LEI Nº 1031, DE 24/12/2003 - Prefeitura de Novo Hamburgo/RS)</t>
    </r>
  </si>
  <si>
    <t xml:space="preserve">Percentual Total e Valor Total de Tributos  </t>
  </si>
  <si>
    <t xml:space="preserve"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</si>
  <si>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</si>
  <si>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</si>
  <si>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</si>
  <si>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
2. QUADRO-RESUMO DO CUSTO POR EMPREGADO
</t>
  </si>
  <si>
    <t xml:space="preserve">                          Mão de obra vinculada à execução contratual (valor por empregado)</t>
  </si>
  <si>
    <t xml:space="preserve">Módulo 1 - Composição da Remuneração</t>
  </si>
  <si>
    <t xml:space="preserve">Módulo 3 – Provisão para Rescisão</t>
  </si>
  <si>
    <t xml:space="preserve">Módulo 4 – Custo de Reposição do Profissional Ausente</t>
  </si>
  <si>
    <t xml:space="preserve">Módulo 5 - Insumo Diversos </t>
  </si>
  <si>
    <t xml:space="preserve">Subtotal (A + B + C + D + E)</t>
  </si>
  <si>
    <t xml:space="preserve">Módulo 6 - Custos Indiretos, Lucro e Tributos</t>
  </si>
  <si>
    <t xml:space="preserve">Valor Total por Empregado</t>
  </si>
  <si>
    <t xml:space="preserve">QUANTIDADE DE PESSOAL ALOCADO NA EXECUÇÃO CONTRATUAL (item 6.2.e do Anexo VII da IN nº 5/2017</t>
  </si>
  <si>
    <t xml:space="preserve">Tipo de Mão de Obra</t>
  </si>
  <si>
    <t xml:space="preserve">Quantidade de Pessoal</t>
  </si>
  <si>
    <t xml:space="preserve">Auxiliar de Manutenção Predial</t>
  </si>
  <si>
    <r>
      <rPr>
        <b val="true"/>
        <sz val="18"/>
        <color rgb="FFFF0000"/>
        <rFont val="Arial"/>
        <family val="0"/>
        <charset val="1"/>
      </rPr>
      <t xml:space="preserve">ANEXO ----</t>
    </r>
    <r>
      <rPr>
        <b val="true"/>
        <sz val="18"/>
        <color rgb="FF000000"/>
        <rFont val="Arial"/>
        <family val="0"/>
        <charset val="1"/>
      </rPr>
      <t xml:space="preserve">  </t>
    </r>
    <r>
      <rPr>
        <b val="true"/>
        <sz val="18"/>
        <color rgb="FF339966"/>
        <rFont val="Arial"/>
        <family val="0"/>
        <charset val="1"/>
      </rPr>
      <t xml:space="preserve">do Pregão nº</t>
    </r>
    <r>
      <rPr>
        <b val="true"/>
        <sz val="18"/>
        <color rgb="FF000000"/>
        <rFont val="Arial"/>
        <family val="0"/>
        <charset val="1"/>
      </rPr>
      <t xml:space="preserve"> </t>
    </r>
    <r>
      <rPr>
        <b val="true"/>
        <sz val="18"/>
        <color rgb="FFFF0000"/>
        <rFont val="Arial"/>
        <family val="0"/>
        <charset val="1"/>
      </rPr>
      <t xml:space="preserve">XX/2020</t>
    </r>
    <r>
      <rPr>
        <b val="true"/>
        <sz val="18"/>
        <color rgb="FF000000"/>
        <rFont val="Arial"/>
        <family val="0"/>
        <charset val="1"/>
      </rPr>
      <t xml:space="preserve"> </t>
    </r>
    <r>
      <rPr>
        <b val="true"/>
        <sz val="18"/>
        <color rgb="FF339966"/>
        <rFont val="Arial"/>
        <family val="0"/>
        <charset val="1"/>
      </rPr>
      <t xml:space="preserve">– CÂMPUS AVANÇADO NOVO HAMBURGO
MODELO DE PLANILHA DE CUSTOS E FORMAÇÃO DE PREÇOS</t>
    </r>
    <r>
      <rPr>
        <b val="true"/>
        <sz val="18"/>
        <color rgb="FF800080"/>
        <rFont val="Arial"/>
        <family val="0"/>
        <charset val="1"/>
      </rPr>
      <t xml:space="preserve"> </t>
    </r>
    <r>
      <rPr>
        <b val="true"/>
        <sz val="18"/>
        <color rgb="FF000000"/>
        <rFont val="Arial"/>
        <family val="0"/>
        <charset val="1"/>
      </rPr>
      <t xml:space="preserve"> </t>
    </r>
  </si>
  <si>
    <t xml:space="preserve">xxxx</t>
  </si>
  <si>
    <t xml:space="preserve">RS000152/2021</t>
  </si>
  <si>
    <t xml:space="preserve"> VALOR MENSAL DOS SERVIÇOS</t>
  </si>
  <si>
    <t xml:space="preserve">Tipo de serviço (A)</t>
  </si>
  <si>
    <t xml:space="preserve">Valor Proposto  por Empregado  (B) </t>
  </si>
  <si>
    <t xml:space="preserve">Qtde. de Empregados por Posto (C) </t>
  </si>
  <si>
    <t xml:space="preserve">Valor Proposto  por Posto  (D) = (B x C) </t>
  </si>
  <si>
    <t xml:space="preserve">Qtde. de  Postos  (E) </t>
  </si>
  <si>
    <t xml:space="preserve">Valor Total do Serviço (F) = (D x E) </t>
  </si>
  <si>
    <t xml:space="preserve">I</t>
  </si>
  <si>
    <t xml:space="preserve">Valor Mensal dos Serviços</t>
  </si>
  <si>
    <t xml:space="preserve">QUADRO DEMONSTRATIVO DO VALOR GLOBAL DA PROPOSTA </t>
  </si>
  <si>
    <t xml:space="preserve">Valor mensal do serviço</t>
  </si>
  <si>
    <t xml:space="preserve">Número de meses do Contrato</t>
  </si>
  <si>
    <r>
      <rPr>
        <b val="true"/>
        <sz val="10"/>
        <color rgb="FF000000"/>
        <rFont val="Arial"/>
        <family val="0"/>
        <charset val="1"/>
      </rPr>
      <t xml:space="preserve">Valor Global do Proposta</t>
    </r>
    <r>
      <rPr>
        <sz val="10"/>
        <color rgb="FF000000"/>
        <rFont val="Arial"/>
        <family val="0"/>
        <charset val="1"/>
      </rPr>
      <t xml:space="preserve"> (Valor mensal do serviço x  nº de meses do contrato).</t>
    </r>
  </si>
  <si>
    <r>
      <rPr>
        <b val="true"/>
        <sz val="18"/>
        <color rgb="FF70AD47"/>
        <rFont val="Arial"/>
        <family val="0"/>
        <charset val="1"/>
      </rPr>
      <t xml:space="preserve">ANEXO </t>
    </r>
    <r>
      <rPr>
        <b val="true"/>
        <sz val="18"/>
        <color rgb="FFFF0000"/>
        <rFont val="Arial"/>
        <family val="0"/>
        <charset val="1"/>
      </rPr>
      <t xml:space="preserve">----</t>
    </r>
    <r>
      <rPr>
        <b val="true"/>
        <sz val="18"/>
        <color rgb="FF339966"/>
        <rFont val="Arial"/>
        <family val="0"/>
        <charset val="1"/>
      </rPr>
      <t xml:space="preserve">  do Pregão nº </t>
    </r>
    <r>
      <rPr>
        <b val="true"/>
        <sz val="18"/>
        <color rgb="FFFF0000"/>
        <rFont val="Arial"/>
        <family val="0"/>
        <charset val="1"/>
      </rPr>
      <t xml:space="preserve">XX/2021</t>
    </r>
    <r>
      <rPr>
        <b val="true"/>
        <sz val="18"/>
        <color rgb="FF339966"/>
        <rFont val="Arial"/>
        <family val="0"/>
        <charset val="1"/>
      </rPr>
      <t xml:space="preserve"> – CÂMPUS AVANÇADO NOVO HAMBURGO
MODELO DE PLANILHA DE CUSTOS E FORMAÇÃO DE PREÇOS   </t>
    </r>
  </si>
  <si>
    <t xml:space="preserve">Unidade</t>
  </si>
  <si>
    <t xml:space="preserve">Quantidade Anual</t>
  </si>
  <si>
    <t xml:space="preserve">Valor Unitário</t>
  </si>
  <si>
    <t xml:space="preserve">Custo Anual</t>
  </si>
  <si>
    <t xml:space="preserve">LUVA INDUSTRIAL, MATERIAL RASPA DE COURO, REVESTIMENTO INTERNO SEM FORRO, TAMANHO ÚNICO, TAMANHO CANO CURTO</t>
  </si>
  <si>
    <t xml:space="preserve">par</t>
  </si>
  <si>
    <t xml:space="preserve">LUVA BORRACHA , TIPO CANO LONGO, TIPO PROTEÇÃO PRODUTOS
QUÍMICOS, MATERIAL LÁTEX NATURAL, TAMANHO GRANDE, COR AMARELA, CARACTERÍSTICAS ADICIONAIS ANTEDERRAPANTE COM FORRO</t>
  </si>
  <si>
    <t xml:space="preserve">CAPA DE CHUVA, TIPO MORCEGO, COR AMARELA, CONFECCIONADA EM TECIDO SINTÉTICO (PVC FORRADO), REVESTIDO EM PVC EM UMA DAS FACES, COM FECHAMENTO COM BOTÕES
PLÁSTICOS DE PRESSÃO</t>
  </si>
  <si>
    <t xml:space="preserve">peça</t>
  </si>
  <si>
    <t xml:space="preserve">CAPACETE SEGURANÇA , MATERIAL POLIETILENO ALTA DENSIDADE, TIPO ABA BONÉ, TIPO COPA COM ESTRIAS E CASCO RÍGIDO, COR BRANCA, APLICAÇÃO GRUPO DE SALVAMENTO, CARACTERÍSTICAS ADICIONAIS, SUSPENSÃO COM CARNEIRA AJUSTÁVEL</t>
  </si>
  <si>
    <t xml:space="preserve">RESPIRADOR, MATERIAL TERMOPLÁSTICO, CARACTERÍSTICAS ADICIONAIS COM ADAPTADOR, TIPO SEMIFACIAL</t>
  </si>
  <si>
    <t xml:space="preserve">ÓCULOS DE PROTEÇÃO INDIVIDUAL, MATERIAL ARMAÇÃO POLICARBONATO, MATERIAL LENTE POLICARBONATO, TIPO LENTE ANTIEMBASSANTE E ANTICHAMA, MODELO LENTES
ACOPLÁVEISAO ROSTO, CARACTERÍSTICAS ADICIONAIS COM CORDÃO ELÁSTICO PARA FIXAÇÃO NA CABEÇA</t>
  </si>
  <si>
    <t xml:space="preserve">LUVA BORRACHA, MATERIAL BORRACHA NITRÍLICA, TAMANHO PEQUENO, CARACTERÍSTICAS ADICIONAIS ANATÔMICA, ESPESSURA 0,56 MM, TIPO PROTEÇÃO PRODUTOS QUÍMICOS</t>
  </si>
  <si>
    <t xml:space="preserve">LUVA PROTEÇÃO, MATERIAL NYLON COM POLIURETANO, TAMANHO CANO CURTO, TIPO 5 DEDOS, AMBIDESTRA, APLICAÇÃO SERVIÇOS
GERAIS, CARACTERÍSTICAS ADICIONAIS SEMCOSTURA, LISA, ELÁSTICO NO
PUNHO</t>
  </si>
  <si>
    <t xml:space="preserve">ABAFADOR RUÍDO AURICULAR, MATERIAL PLÁSTICO RÍGIDO, COR PRETA, FORMATO CONCHA OVAL, CARACTERÍSTICAS ADICIONAIS NÍVEL DE REDUÇÃO RUÍDO NRR 23 DB E NRRSF 18 DB</t>
  </si>
  <si>
    <t xml:space="preserve">Abafador de ruído tipo plug, em silicone ou similar, com cordão e valores médios de atenuação acústica de 17 dB (NRRsf), nas altas freqüências, de acordo com a Norma ANSI 12.6/1997. </t>
  </si>
  <si>
    <t xml:space="preserve">MÁSCARA CIRÚRGICA, MATERIAL SMS, CAMADAS 3 CAMADAS C/ DOBRAS, FIXAÇÃO TIRAS ELÁSTICAS, ADICIONAL C/ CLIPE NASAL, COMPONENTES FILTRAÇÃO DE PARTÍCULAS MÍNIMA DE 95%, ESTERILIDADE. USO ÚNICO</t>
  </si>
  <si>
    <t xml:space="preserve">BOTA DE PORRACHA PVC IMPERMEÁVEL CANO LONGO, COR PRETA</t>
  </si>
  <si>
    <t xml:space="preserve">GUARDA-PÓ, MATERIAL BRIM SOLASOL 100% ALGODÃO, TAMANHO 50, COR VERDE MUSGO, QUANTIDADE BOLSOS 3 UN, MODELO MANGAS COMPRIDAS, CARACTERÍSTICAS ADICIONAIS CINTO REFORÇO CINTURA, ABERTURA 20 CM CONTINUAÇÃO, QUANTIDADE BOTÕES 4 UN, POSIÇÃO BOLSOS 1 SUPERIOR CHAPADO </t>
  </si>
  <si>
    <t xml:space="preserve">CUSTO ANUAL DOS EPI's PARA 1 AUXILIAR DE MANUTENÇÃO PREDIAL</t>
  </si>
  <si>
    <t xml:space="preserve">CUSTO MENSALEPI's PARA 1 AUXILIAR DE MANUTENÇÃO PREDIAL</t>
  </si>
  <si>
    <t xml:space="preserve">UNIFORMES</t>
  </si>
  <si>
    <t xml:space="preserve">Calça de uniforme (tipo brim)</t>
  </si>
  <si>
    <t xml:space="preserve">pç</t>
  </si>
  <si>
    <t xml:space="preserve">Camiseta de manga curta com logotipo e nome da contratada</t>
  </si>
  <si>
    <t xml:space="preserve">Camiseta de manga longa com logotipo e nome da contratada</t>
  </si>
  <si>
    <t xml:space="preserve">Jaqueta, forrada com elástico nos punhos e firme com logotipo e nome da contratada</t>
  </si>
  <si>
    <t xml:space="preserve">Moletom firme com logotipo e nome da contratada</t>
  </si>
  <si>
    <t xml:space="preserve">Bota segurança, material: couro, material sola: borracha antiderrapante, cor: preta, biqueira de aço, sem cadarço</t>
  </si>
  <si>
    <t xml:space="preserve">CUSTO ANUAL DOS UNIFORMES PARA 1 AUXILIAR DE MANUTENÇÃO PREDIAL</t>
  </si>
  <si>
    <t xml:space="preserve">CUSTO MENSAL DOS UNIFORMES PARA 1 AUXILIAR DE MANUTENÇÃO PREDIAL</t>
  </si>
  <si>
    <t xml:space="preserve">QUADRO RESUMO</t>
  </si>
  <si>
    <t xml:space="preserve">CUSTO ANUAL</t>
  </si>
  <si>
    <t xml:space="preserve">CUSTO MENSAL</t>
  </si>
  <si>
    <t xml:space="preserve">Custo Mensal por Funcionário</t>
  </si>
  <si>
    <t xml:space="preserve">TOTAIS</t>
  </si>
  <si>
    <t xml:space="preserve">Quantidade da mão de obra alocada na prestação dos serviços</t>
  </si>
  <si>
    <t xml:space="preserve">OBS.: Pesquisa de preços realizado no Painel de preços do Governo Federal pelo site: http://paineldeprecos.planejamento.gov.br/</t>
  </si>
</sst>
</file>

<file path=xl/styles.xml><?xml version="1.0" encoding="utf-8"?>
<styleSheet xmlns="http://schemas.openxmlformats.org/spreadsheetml/2006/main">
  <numFmts count="15">
    <numFmt numFmtId="164" formatCode="General"/>
    <numFmt numFmtId="165" formatCode="d/m/yyyy"/>
    <numFmt numFmtId="166" formatCode="#,##0.00"/>
    <numFmt numFmtId="167" formatCode="0.00%"/>
    <numFmt numFmtId="168" formatCode="0.00"/>
    <numFmt numFmtId="169" formatCode="0.000%"/>
    <numFmt numFmtId="170" formatCode="0%"/>
    <numFmt numFmtId="171" formatCode="0.0000"/>
    <numFmt numFmtId="172" formatCode="0.0000%"/>
    <numFmt numFmtId="173" formatCode="&quot;R$ &quot;#,##0.00"/>
    <numFmt numFmtId="174" formatCode="#,##0"/>
    <numFmt numFmtId="175" formatCode="@"/>
    <numFmt numFmtId="176" formatCode="_(&quot;R$ &quot;* #,##0.00_);_(&quot;R$ &quot;* \(#,##0.00\);_(&quot;R$ &quot;* \-??_);_(@_)"/>
    <numFmt numFmtId="177" formatCode="0"/>
    <numFmt numFmtId="178" formatCode="_(* #,##0.00_);_(* \(#,##0.00\);_(* \-??_);_(@_)"/>
  </numFmts>
  <fonts count="31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color rgb="FF385623"/>
      <name val="Arial"/>
      <family val="0"/>
      <charset val="1"/>
    </font>
    <font>
      <b val="true"/>
      <sz val="18"/>
      <color rgb="FFFF0000"/>
      <name val="Arial"/>
      <family val="0"/>
      <charset val="1"/>
    </font>
    <font>
      <b val="true"/>
      <sz val="18"/>
      <color rgb="FF000000"/>
      <name val="Arial"/>
      <family val="0"/>
      <charset val="1"/>
    </font>
    <font>
      <b val="true"/>
      <sz val="18"/>
      <color rgb="FF339966"/>
      <name val="Arial"/>
      <family val="0"/>
      <charset val="1"/>
    </font>
    <font>
      <b val="true"/>
      <sz val="18"/>
      <color rgb="FF80008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FF0000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b val="true"/>
      <sz val="15"/>
      <color rgb="FF000000"/>
      <name val="Arial"/>
      <family val="0"/>
      <charset val="1"/>
    </font>
    <font>
      <b val="true"/>
      <sz val="12"/>
      <color rgb="FF000000"/>
      <name val="Arial"/>
      <family val="0"/>
      <charset val="1"/>
    </font>
    <font>
      <b val="true"/>
      <sz val="11"/>
      <color rgb="FFFF0000"/>
      <name val="Arial"/>
      <family val="0"/>
      <charset val="1"/>
    </font>
    <font>
      <b val="true"/>
      <sz val="8"/>
      <color rgb="FFFF0000"/>
      <name val="Arial"/>
      <family val="0"/>
      <charset val="1"/>
    </font>
    <font>
      <b val="true"/>
      <sz val="10"/>
      <color rgb="FF009900"/>
      <name val="Arial"/>
      <family val="0"/>
      <charset val="1"/>
    </font>
    <font>
      <b val="true"/>
      <sz val="9"/>
      <color rgb="FFFF0000"/>
      <name val="Arial"/>
      <family val="0"/>
      <charset val="1"/>
    </font>
    <font>
      <b val="true"/>
      <sz val="10"/>
      <color rgb="FF0000FF"/>
      <name val="Arial"/>
      <family val="0"/>
      <charset val="1"/>
    </font>
    <font>
      <b val="true"/>
      <strike val="true"/>
      <sz val="10"/>
      <color rgb="FF009900"/>
      <name val="Arial"/>
      <family val="0"/>
      <charset val="1"/>
    </font>
    <font>
      <b val="true"/>
      <sz val="11"/>
      <color rgb="FF0000FF"/>
      <name val="Arial"/>
      <family val="0"/>
      <charset val="1"/>
    </font>
    <font>
      <sz val="10"/>
      <color rgb="FFFF0000"/>
      <name val="Arial"/>
      <family val="0"/>
      <charset val="1"/>
    </font>
    <font>
      <b val="true"/>
      <sz val="14"/>
      <color rgb="FF548135"/>
      <name val="Arial"/>
      <family val="0"/>
      <charset val="1"/>
    </font>
    <font>
      <b val="true"/>
      <sz val="18"/>
      <color rgb="FF70AD47"/>
      <name val="Arial"/>
      <family val="0"/>
      <charset val="1"/>
    </font>
    <font>
      <b val="true"/>
      <sz val="15"/>
      <color rgb="FF000080"/>
      <name val="Arial"/>
      <family val="0"/>
      <charset val="1"/>
    </font>
    <font>
      <b val="true"/>
      <sz val="10"/>
      <color rgb="FF000080"/>
      <name val="Arial"/>
      <family val="0"/>
      <charset val="1"/>
    </font>
    <font>
      <sz val="11"/>
      <color rgb="FF000000"/>
      <name val="Calibri"/>
      <family val="0"/>
      <charset val="1"/>
    </font>
    <font>
      <sz val="10"/>
      <name val="Arial"/>
      <family val="0"/>
      <charset val="1"/>
    </font>
    <font>
      <b val="true"/>
      <sz val="14"/>
      <color rgb="FF000080"/>
      <name val="Arial"/>
      <family val="0"/>
      <charset val="1"/>
    </font>
    <font>
      <b val="true"/>
      <sz val="12"/>
      <color rgb="FF000080"/>
      <name val="Arial"/>
      <family val="0"/>
      <charset val="1"/>
    </font>
    <font>
      <b val="true"/>
      <sz val="15"/>
      <color rgb="FF0000FF"/>
      <name val="Arial"/>
      <family val="0"/>
      <charset val="1"/>
    </font>
  </fonts>
  <fills count="7">
    <fill>
      <patternFill patternType="none"/>
    </fill>
    <fill>
      <patternFill patternType="gray125"/>
    </fill>
    <fill>
      <patternFill patternType="solid">
        <fgColor rgb="FFE2EFD9"/>
        <bgColor rgb="FFFFFFCC"/>
      </patternFill>
    </fill>
    <fill>
      <patternFill patternType="solid">
        <fgColor rgb="FF385623"/>
        <bgColor rgb="FF333300"/>
      </patternFill>
    </fill>
    <fill>
      <patternFill patternType="solid">
        <fgColor rgb="FF548135"/>
        <bgColor rgb="FF339966"/>
      </patternFill>
    </fill>
    <fill>
      <patternFill patternType="solid">
        <fgColor rgb="FFFFFF00"/>
        <bgColor rgb="FFFFFF00"/>
      </patternFill>
    </fill>
    <fill>
      <patternFill patternType="solid">
        <fgColor rgb="FFB2B2B2"/>
        <bgColor rgb="FFCCCCCC"/>
      </patternFill>
    </fill>
  </fills>
  <borders count="2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/>
      <top style="medium"/>
      <bottom style="hair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hair"/>
      <top/>
      <bottom style="hair"/>
      <diagonal/>
    </border>
    <border diagonalUp="false" diagonalDown="false">
      <left style="hair"/>
      <right/>
      <top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hair"/>
      <top/>
      <bottom/>
      <diagonal/>
    </border>
    <border diagonalUp="false" diagonalDown="false">
      <left style="hair"/>
      <right style="medium"/>
      <top/>
      <bottom/>
      <diagonal/>
    </border>
    <border diagonalUp="false" diagonalDown="false">
      <left style="medium"/>
      <right/>
      <top style="hair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dotted"/>
      <right style="dotted"/>
      <top style="dotted"/>
      <bottom style="dotted"/>
      <diagonal/>
    </border>
    <border diagonalUp="false" diagonalDown="false">
      <left style="medium">
        <color rgb="FFCCCCCC"/>
      </left>
      <right style="medium">
        <color rgb="FFCCCCCC"/>
      </right>
      <top style="dotted"/>
      <bottom style="dotted"/>
      <diagonal/>
    </border>
    <border diagonalUp="false" diagonalDown="false">
      <left/>
      <right style="hair"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/>
      <right/>
      <top style="hair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4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7" fontId="9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9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1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9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9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9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1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2" fontId="9" fillId="5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2" fontId="9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3" fontId="1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1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9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9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8" fontId="9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8" fontId="9" fillId="5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8" fontId="9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1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1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9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11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9" fillId="5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9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1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9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9" fillId="5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1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5" fontId="13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5" fontId="9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5" fontId="9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0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6" fontId="0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9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6" fontId="1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7" fontId="10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6" fontId="10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8" fontId="0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4" fillId="6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25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0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6" fontId="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0" fillId="5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6" fillId="2" borderId="2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0" fillId="5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0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6" fontId="9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7" fillId="0" borderId="1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8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6" fillId="2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6" fontId="9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4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6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9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6" fontId="9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9" fillId="6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9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9" fillId="6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8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9" fillId="6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9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0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4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9900"/>
      <rgbColor rgb="FF000080"/>
      <rgbColor rgb="FF548135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9"/>
      <rgbColor rgb="FFFFFF99"/>
      <rgbColor rgb="FF99CCFF"/>
      <rgbColor rgb="FFFF99CC"/>
      <rgbColor rgb="FFCC99FF"/>
      <rgbColor rgb="FFFFCC99"/>
      <rgbColor rgb="FF3366FF"/>
      <rgbColor rgb="FF33CCCC"/>
      <rgbColor rgb="FF70AD47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8562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Z350"/>
  <sheetViews>
    <sheetView showFormulas="false" showGridLines="true" showRowColHeaders="true" showZeros="true" rightToLeft="false" tabSelected="true" showOutlineSymbols="true" defaultGridColor="true" view="normal" topLeftCell="A124" colorId="64" zoomScale="100" zoomScaleNormal="100" zoomScalePageLayoutView="100" workbookViewId="0">
      <selection pane="topLeft" activeCell="J126" activeCellId="0" sqref="J126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12.57"/>
    <col collapsed="false" customWidth="true" hidden="false" outlineLevel="0" max="4" min="2" style="0" width="10.99"/>
    <col collapsed="false" customWidth="true" hidden="false" outlineLevel="0" max="5" min="5" style="0" width="16"/>
    <col collapsed="false" customWidth="true" hidden="false" outlineLevel="0" max="8" min="6" style="0" width="10.99"/>
    <col collapsed="false" customWidth="true" hidden="false" outlineLevel="0" max="9" min="9" style="0" width="12.42"/>
    <col collapsed="false" customWidth="true" hidden="false" outlineLevel="0" max="10" min="10" style="0" width="10.99"/>
    <col collapsed="false" customWidth="true" hidden="false" outlineLevel="0" max="26" min="11" style="0" width="8"/>
  </cols>
  <sheetData>
    <row r="1" customFormat="false" ht="24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customFormat="false" ht="46.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customFormat="false" ht="12.75" hidden="false" customHeight="true" outlineLevel="0" collapsed="false">
      <c r="A3" s="3" t="s">
        <v>2</v>
      </c>
      <c r="B3" s="3"/>
      <c r="C3" s="3"/>
      <c r="D3" s="3"/>
      <c r="E3" s="3"/>
      <c r="F3" s="3"/>
      <c r="G3" s="3"/>
      <c r="H3" s="4" t="s">
        <v>3</v>
      </c>
      <c r="I3" s="4"/>
      <c r="J3" s="4"/>
    </row>
    <row r="4" customFormat="false" ht="12.75" hidden="false" customHeight="true" outlineLevel="0" collapsed="false">
      <c r="A4" s="3" t="s">
        <v>4</v>
      </c>
      <c r="B4" s="3"/>
      <c r="C4" s="3"/>
      <c r="D4" s="3"/>
      <c r="E4" s="3"/>
      <c r="F4" s="3"/>
      <c r="G4" s="3"/>
      <c r="H4" s="4"/>
      <c r="I4" s="4"/>
      <c r="J4" s="4"/>
    </row>
    <row r="5" customFormat="false" ht="12.75" hidden="false" customHeight="true" outlineLevel="0" collapsed="false">
      <c r="A5" s="3" t="s">
        <v>5</v>
      </c>
      <c r="B5" s="3"/>
      <c r="C5" s="3"/>
      <c r="D5" s="3"/>
      <c r="E5" s="3"/>
      <c r="F5" s="3"/>
      <c r="G5" s="3"/>
      <c r="H5" s="3"/>
      <c r="I5" s="3"/>
      <c r="J5" s="3"/>
    </row>
    <row r="6" customFormat="false" ht="15" hidden="false" customHeight="true" outlineLevel="0" collapsed="false">
      <c r="A6" s="5" t="s">
        <v>6</v>
      </c>
      <c r="B6" s="5"/>
      <c r="C6" s="5"/>
      <c r="D6" s="5"/>
      <c r="E6" s="5"/>
      <c r="F6" s="5"/>
      <c r="G6" s="5"/>
      <c r="H6" s="5"/>
      <c r="I6" s="5"/>
      <c r="J6" s="5"/>
    </row>
    <row r="7" customFormat="false" ht="12.75" hidden="false" customHeight="true" outlineLevel="0" collapsed="false">
      <c r="A7" s="6" t="s">
        <v>7</v>
      </c>
      <c r="B7" s="3" t="s">
        <v>8</v>
      </c>
      <c r="C7" s="3"/>
      <c r="D7" s="3"/>
      <c r="E7" s="3"/>
      <c r="F7" s="3"/>
      <c r="G7" s="3"/>
      <c r="H7" s="7"/>
      <c r="I7" s="7"/>
      <c r="J7" s="7"/>
    </row>
    <row r="8" customFormat="false" ht="12.75" hidden="false" customHeight="true" outlineLevel="0" collapsed="false">
      <c r="A8" s="6" t="s">
        <v>9</v>
      </c>
      <c r="B8" s="3" t="s">
        <v>10</v>
      </c>
      <c r="C8" s="3"/>
      <c r="D8" s="3"/>
      <c r="E8" s="3"/>
      <c r="F8" s="3"/>
      <c r="G8" s="3"/>
      <c r="H8" s="7" t="s">
        <v>11</v>
      </c>
      <c r="I8" s="7"/>
      <c r="J8" s="7"/>
    </row>
    <row r="9" customFormat="false" ht="12.75" hidden="false" customHeight="true" outlineLevel="0" collapsed="false">
      <c r="A9" s="6" t="s">
        <v>12</v>
      </c>
      <c r="B9" s="3" t="s">
        <v>13</v>
      </c>
      <c r="C9" s="3"/>
      <c r="D9" s="3"/>
      <c r="E9" s="3"/>
      <c r="F9" s="3"/>
      <c r="G9" s="3"/>
      <c r="H9" s="7" t="s">
        <v>14</v>
      </c>
      <c r="I9" s="7"/>
      <c r="J9" s="7"/>
    </row>
    <row r="10" customFormat="false" ht="12.75" hidden="false" customHeight="true" outlineLevel="0" collapsed="false">
      <c r="A10" s="6" t="s">
        <v>15</v>
      </c>
      <c r="B10" s="3" t="s">
        <v>16</v>
      </c>
      <c r="C10" s="3"/>
      <c r="D10" s="3"/>
      <c r="E10" s="3"/>
      <c r="F10" s="3"/>
      <c r="G10" s="3"/>
      <c r="H10" s="4" t="n">
        <v>12</v>
      </c>
      <c r="I10" s="4"/>
      <c r="J10" s="4"/>
    </row>
    <row r="11" customFormat="false" ht="15.75" hidden="false" customHeight="true" outlineLevel="0" collapsed="false">
      <c r="A11" s="8" t="s">
        <v>17</v>
      </c>
      <c r="B11" s="8"/>
      <c r="C11" s="8"/>
      <c r="D11" s="8"/>
      <c r="E11" s="8"/>
      <c r="F11" s="8"/>
      <c r="G11" s="8"/>
      <c r="H11" s="8"/>
      <c r="I11" s="8"/>
      <c r="J11" s="8"/>
    </row>
    <row r="12" customFormat="false" ht="12.75" hidden="false" customHeight="true" outlineLevel="0" collapsed="false">
      <c r="A12" s="9"/>
      <c r="B12" s="9"/>
      <c r="C12" s="9"/>
      <c r="D12" s="9"/>
      <c r="E12" s="9"/>
      <c r="F12" s="9"/>
      <c r="G12" s="9"/>
      <c r="H12" s="9"/>
      <c r="I12" s="9"/>
      <c r="J12" s="9"/>
    </row>
    <row r="13" customFormat="false" ht="48.75" hidden="false" customHeight="true" outlineLevel="0" collapsed="false">
      <c r="A13" s="10" t="s">
        <v>18</v>
      </c>
      <c r="B13" s="10"/>
      <c r="C13" s="10"/>
      <c r="D13" s="10"/>
      <c r="E13" s="10"/>
      <c r="F13" s="10"/>
      <c r="G13" s="10"/>
      <c r="H13" s="10"/>
      <c r="I13" s="10"/>
      <c r="J13" s="10"/>
    </row>
    <row r="14" customFormat="false" ht="12.75" hidden="false" customHeight="true" outlineLevel="0" collapsed="false">
      <c r="A14" s="11"/>
      <c r="B14" s="11"/>
      <c r="C14" s="11"/>
      <c r="D14" s="11"/>
      <c r="E14" s="11"/>
      <c r="F14" s="11"/>
      <c r="G14" s="11"/>
      <c r="H14" s="11"/>
      <c r="I14" s="11"/>
      <c r="J14" s="11"/>
    </row>
    <row r="15" customFormat="false" ht="15.75" hidden="false" customHeight="true" outlineLevel="0" collapsed="false">
      <c r="A15" s="12" t="s">
        <v>19</v>
      </c>
      <c r="B15" s="12"/>
      <c r="C15" s="12"/>
      <c r="D15" s="12"/>
      <c r="E15" s="12"/>
      <c r="F15" s="12"/>
      <c r="G15" s="12"/>
      <c r="H15" s="12"/>
      <c r="I15" s="12"/>
      <c r="J15" s="12"/>
    </row>
    <row r="16" customFormat="false" ht="15.75" hidden="false" customHeight="true" outlineLevel="0" collapsed="false">
      <c r="A16" s="6" t="n">
        <v>1</v>
      </c>
      <c r="B16" s="3" t="s">
        <v>20</v>
      </c>
      <c r="C16" s="3"/>
      <c r="D16" s="3"/>
      <c r="E16" s="3"/>
      <c r="F16" s="3"/>
      <c r="G16" s="3"/>
      <c r="H16" s="13" t="s">
        <v>21</v>
      </c>
      <c r="I16" s="13"/>
      <c r="J16" s="13"/>
    </row>
    <row r="17" customFormat="false" ht="15.75" hidden="false" customHeight="true" outlineLevel="0" collapsed="false">
      <c r="A17" s="6" t="n">
        <v>2</v>
      </c>
      <c r="B17" s="3" t="s">
        <v>22</v>
      </c>
      <c r="C17" s="3"/>
      <c r="D17" s="3"/>
      <c r="E17" s="3"/>
      <c r="F17" s="3"/>
      <c r="G17" s="3"/>
      <c r="H17" s="13" t="n">
        <v>5143</v>
      </c>
      <c r="I17" s="13"/>
      <c r="J17" s="13"/>
    </row>
    <row r="18" customFormat="false" ht="15.75" hidden="false" customHeight="true" outlineLevel="0" collapsed="false">
      <c r="A18" s="6" t="n">
        <v>3</v>
      </c>
      <c r="B18" s="3" t="s">
        <v>23</v>
      </c>
      <c r="C18" s="3"/>
      <c r="D18" s="3"/>
      <c r="E18" s="3"/>
      <c r="F18" s="3"/>
      <c r="G18" s="3"/>
      <c r="H18" s="13" t="n">
        <v>1184.93</v>
      </c>
      <c r="I18" s="13"/>
      <c r="J18" s="13"/>
    </row>
    <row r="19" customFormat="false" ht="15.75" hidden="false" customHeight="true" outlineLevel="0" collapsed="false">
      <c r="A19" s="6" t="n">
        <v>4</v>
      </c>
      <c r="B19" s="3" t="s">
        <v>24</v>
      </c>
      <c r="C19" s="3"/>
      <c r="D19" s="3"/>
      <c r="E19" s="3"/>
      <c r="F19" s="3"/>
      <c r="G19" s="3"/>
      <c r="H19" s="13" t="s">
        <v>25</v>
      </c>
      <c r="I19" s="13"/>
      <c r="J19" s="13"/>
    </row>
    <row r="20" customFormat="false" ht="15.75" hidden="false" customHeight="true" outlineLevel="0" collapsed="false">
      <c r="A20" s="6" t="n">
        <v>5</v>
      </c>
      <c r="B20" s="3" t="s">
        <v>26</v>
      </c>
      <c r="C20" s="3"/>
      <c r="D20" s="3"/>
      <c r="E20" s="3"/>
      <c r="F20" s="3"/>
      <c r="G20" s="3"/>
      <c r="H20" s="14" t="n">
        <v>44197</v>
      </c>
      <c r="I20" s="14"/>
      <c r="J20" s="14"/>
    </row>
    <row r="21" customFormat="false" ht="12.75" hidden="false" customHeight="true" outlineLevel="0" collapsed="false">
      <c r="A21" s="9"/>
      <c r="B21" s="9"/>
      <c r="C21" s="9"/>
      <c r="D21" s="9"/>
      <c r="E21" s="9"/>
      <c r="F21" s="9"/>
      <c r="G21" s="9"/>
      <c r="H21" s="9"/>
      <c r="I21" s="9"/>
      <c r="J21" s="9"/>
    </row>
    <row r="22" customFormat="false" ht="20.25" hidden="false" customHeight="true" outlineLevel="0" collapsed="false">
      <c r="A22" s="10" t="s">
        <v>27</v>
      </c>
      <c r="B22" s="10"/>
      <c r="C22" s="10"/>
      <c r="D22" s="10"/>
      <c r="E22" s="10"/>
      <c r="F22" s="10"/>
      <c r="G22" s="10"/>
      <c r="H22" s="10"/>
      <c r="I22" s="10"/>
      <c r="J22" s="10"/>
    </row>
    <row r="23" customFormat="false" ht="30" hidden="false" customHeight="true" outlineLevel="0" collapsed="false">
      <c r="A23" s="12" t="n">
        <v>1</v>
      </c>
      <c r="B23" s="12" t="s">
        <v>28</v>
      </c>
      <c r="C23" s="12"/>
      <c r="D23" s="12"/>
      <c r="E23" s="12"/>
      <c r="F23" s="12"/>
      <c r="G23" s="12"/>
      <c r="H23" s="12" t="s">
        <v>29</v>
      </c>
      <c r="I23" s="12"/>
      <c r="J23" s="12" t="s">
        <v>30</v>
      </c>
    </row>
    <row r="24" customFormat="false" ht="14.25" hidden="false" customHeight="true" outlineLevel="0" collapsed="false">
      <c r="A24" s="6" t="s">
        <v>7</v>
      </c>
      <c r="B24" s="3" t="s">
        <v>31</v>
      </c>
      <c r="C24" s="3"/>
      <c r="D24" s="3"/>
      <c r="E24" s="3"/>
      <c r="F24" s="3"/>
      <c r="G24" s="3"/>
      <c r="H24" s="3"/>
      <c r="I24" s="3"/>
      <c r="J24" s="15" t="n">
        <f aca="false">H18</f>
        <v>1184.93</v>
      </c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customFormat="false" ht="14.25" hidden="false" customHeight="true" outlineLevel="0" collapsed="false">
      <c r="A25" s="6" t="s">
        <v>9</v>
      </c>
      <c r="B25" s="3" t="s">
        <v>32</v>
      </c>
      <c r="C25" s="3"/>
      <c r="D25" s="3"/>
      <c r="E25" s="3"/>
      <c r="F25" s="3"/>
      <c r="G25" s="3"/>
      <c r="H25" s="3"/>
      <c r="I25" s="17"/>
      <c r="J25" s="18" t="n">
        <f aca="false">ROUND(I25*J24,2)</f>
        <v>0</v>
      </c>
    </row>
    <row r="26" customFormat="false" ht="15.75" hidden="false" customHeight="true" outlineLevel="0" collapsed="false">
      <c r="A26" s="19" t="s">
        <v>33</v>
      </c>
      <c r="B26" s="19"/>
      <c r="C26" s="19"/>
      <c r="D26" s="19"/>
      <c r="E26" s="19"/>
      <c r="F26" s="19"/>
      <c r="G26" s="19"/>
      <c r="H26" s="19"/>
      <c r="I26" s="19"/>
      <c r="J26" s="20" t="n">
        <f aca="false">SUM(J24:J25)</f>
        <v>1184.93</v>
      </c>
    </row>
    <row r="27" customFormat="false" ht="12.75" hidden="false" customHeight="true" outlineLevel="0" collapsed="false">
      <c r="A27" s="9"/>
      <c r="B27" s="9"/>
      <c r="C27" s="9"/>
      <c r="D27" s="9"/>
      <c r="E27" s="9"/>
      <c r="F27" s="9"/>
      <c r="G27" s="9"/>
      <c r="H27" s="9"/>
      <c r="I27" s="9"/>
      <c r="J27" s="9"/>
    </row>
    <row r="28" customFormat="false" ht="15.75" hidden="false" customHeight="true" outlineLevel="0" collapsed="false">
      <c r="A28" s="21" t="s">
        <v>34</v>
      </c>
      <c r="B28" s="21"/>
      <c r="C28" s="21"/>
      <c r="D28" s="21"/>
      <c r="E28" s="21"/>
      <c r="F28" s="21"/>
      <c r="G28" s="21"/>
      <c r="H28" s="21"/>
      <c r="I28" s="21"/>
      <c r="J28" s="21"/>
    </row>
    <row r="29" customFormat="false" ht="15" hidden="false" customHeight="true" outlineLevel="0" collapsed="false">
      <c r="A29" s="22" t="s">
        <v>35</v>
      </c>
      <c r="B29" s="22"/>
      <c r="C29" s="22"/>
      <c r="D29" s="22"/>
      <c r="E29" s="22"/>
      <c r="F29" s="22"/>
      <c r="G29" s="22"/>
      <c r="H29" s="22"/>
      <c r="I29" s="22"/>
      <c r="J29" s="22"/>
    </row>
    <row r="30" customFormat="false" ht="15" hidden="false" customHeight="true" outlineLevel="0" collapsed="false">
      <c r="A30" s="23" t="s">
        <v>36</v>
      </c>
      <c r="B30" s="24" t="s">
        <v>37</v>
      </c>
      <c r="C30" s="24"/>
      <c r="D30" s="24"/>
      <c r="E30" s="24"/>
      <c r="F30" s="24"/>
      <c r="G30" s="24"/>
      <c r="H30" s="24"/>
      <c r="I30" s="24"/>
      <c r="J30" s="8" t="s">
        <v>38</v>
      </c>
    </row>
    <row r="31" customFormat="false" ht="27" hidden="false" customHeight="true" outlineLevel="0" collapsed="false">
      <c r="A31" s="25" t="s">
        <v>7</v>
      </c>
      <c r="B31" s="3" t="s">
        <v>39</v>
      </c>
      <c r="C31" s="3"/>
      <c r="D31" s="3"/>
      <c r="E31" s="3"/>
      <c r="F31" s="3"/>
      <c r="G31" s="3"/>
      <c r="H31" s="3"/>
      <c r="I31" s="26" t="n">
        <v>0.0833</v>
      </c>
      <c r="J31" s="27" t="n">
        <f aca="false">ROUND($J$26*I31,2)</f>
        <v>98.7</v>
      </c>
    </row>
    <row r="32" customFormat="false" ht="36" hidden="false" customHeight="true" outlineLevel="0" collapsed="false">
      <c r="A32" s="25" t="s">
        <v>9</v>
      </c>
      <c r="B32" s="3" t="s">
        <v>40</v>
      </c>
      <c r="C32" s="3"/>
      <c r="D32" s="3"/>
      <c r="E32" s="3"/>
      <c r="F32" s="3"/>
      <c r="G32" s="3"/>
      <c r="H32" s="3"/>
      <c r="I32" s="28" t="n">
        <v>0.03025</v>
      </c>
      <c r="J32" s="27" t="n">
        <f aca="false">ROUND($J$26*I32,2)</f>
        <v>35.84</v>
      </c>
    </row>
    <row r="33" customFormat="false" ht="12.75" hidden="false" customHeight="true" outlineLevel="0" collapsed="false">
      <c r="A33" s="29" t="s">
        <v>41</v>
      </c>
      <c r="B33" s="29"/>
      <c r="C33" s="29"/>
      <c r="D33" s="29"/>
      <c r="E33" s="29"/>
      <c r="F33" s="29"/>
      <c r="G33" s="29"/>
      <c r="H33" s="29"/>
      <c r="I33" s="29"/>
      <c r="J33" s="27" t="n">
        <f aca="false">SUM(J31+J32)</f>
        <v>134.54</v>
      </c>
    </row>
    <row r="34" customFormat="false" ht="12.75" hidden="false" customHeight="true" outlineLevel="0" collapsed="false">
      <c r="A34" s="30" t="s">
        <v>12</v>
      </c>
      <c r="B34" s="31" t="s">
        <v>42</v>
      </c>
      <c r="C34" s="31"/>
      <c r="D34" s="31"/>
      <c r="E34" s="31"/>
      <c r="F34" s="31"/>
      <c r="G34" s="31"/>
      <c r="H34" s="31"/>
      <c r="I34" s="31"/>
      <c r="J34" s="32" t="n">
        <f aca="false">ROUND(I47*J33,2)</f>
        <v>48.17</v>
      </c>
    </row>
    <row r="35" customFormat="false" ht="12.75" hidden="false" customHeight="true" outlineLevel="0" collapsed="false">
      <c r="A35" s="33" t="s">
        <v>41</v>
      </c>
      <c r="B35" s="33"/>
      <c r="C35" s="33"/>
      <c r="D35" s="33"/>
      <c r="E35" s="33"/>
      <c r="F35" s="33"/>
      <c r="G35" s="33"/>
      <c r="H35" s="33"/>
      <c r="I35" s="33"/>
      <c r="J35" s="34" t="n">
        <f aca="false">J33+J34</f>
        <v>182.71</v>
      </c>
    </row>
    <row r="36" customFormat="false" ht="12.75" hidden="false" customHeight="true" outlineLevel="0" collapsed="false">
      <c r="A36" s="11"/>
      <c r="B36" s="11"/>
      <c r="C36" s="11"/>
      <c r="D36" s="11"/>
      <c r="E36" s="11"/>
      <c r="F36" s="11"/>
      <c r="G36" s="11"/>
      <c r="H36" s="11"/>
      <c r="I36" s="11"/>
      <c r="J36" s="11"/>
    </row>
    <row r="37" customFormat="false" ht="30" hidden="false" customHeight="true" outlineLevel="0" collapsed="false">
      <c r="A37" s="21" t="s">
        <v>43</v>
      </c>
      <c r="B37" s="21"/>
      <c r="C37" s="21"/>
      <c r="D37" s="21"/>
      <c r="E37" s="21"/>
      <c r="F37" s="21"/>
      <c r="G37" s="21"/>
      <c r="H37" s="21"/>
      <c r="I37" s="21"/>
      <c r="J37" s="21"/>
    </row>
    <row r="38" customFormat="false" ht="30" hidden="false" customHeight="true" outlineLevel="0" collapsed="false">
      <c r="A38" s="35" t="s">
        <v>44</v>
      </c>
      <c r="B38" s="35" t="s">
        <v>45</v>
      </c>
      <c r="C38" s="35"/>
      <c r="D38" s="35"/>
      <c r="E38" s="35"/>
      <c r="F38" s="35"/>
      <c r="G38" s="35"/>
      <c r="H38" s="35"/>
      <c r="I38" s="12" t="s">
        <v>46</v>
      </c>
      <c r="J38" s="12" t="s">
        <v>47</v>
      </c>
    </row>
    <row r="39" customFormat="false" ht="12.75" hidden="false" customHeight="true" outlineLevel="0" collapsed="false">
      <c r="A39" s="25" t="s">
        <v>7</v>
      </c>
      <c r="B39" s="31" t="s">
        <v>48</v>
      </c>
      <c r="C39" s="31"/>
      <c r="D39" s="31"/>
      <c r="E39" s="31"/>
      <c r="F39" s="31"/>
      <c r="G39" s="31"/>
      <c r="H39" s="31"/>
      <c r="I39" s="36" t="n">
        <v>0.2</v>
      </c>
      <c r="J39" s="37" t="n">
        <f aca="false">ROUND($J$26*I39,2)</f>
        <v>236.99</v>
      </c>
    </row>
    <row r="40" customFormat="false" ht="12.75" hidden="false" customHeight="true" outlineLevel="0" collapsed="false">
      <c r="A40" s="25" t="s">
        <v>9</v>
      </c>
      <c r="B40" s="31" t="s">
        <v>49</v>
      </c>
      <c r="C40" s="31"/>
      <c r="D40" s="31"/>
      <c r="E40" s="31"/>
      <c r="F40" s="31"/>
      <c r="G40" s="31"/>
      <c r="H40" s="31"/>
      <c r="I40" s="36" t="n">
        <v>0.025</v>
      </c>
      <c r="J40" s="37" t="n">
        <f aca="false">ROUND($J$26*I40,2)</f>
        <v>29.62</v>
      </c>
    </row>
    <row r="41" customFormat="false" ht="12.75" hidden="false" customHeight="true" outlineLevel="0" collapsed="false">
      <c r="A41" s="25" t="s">
        <v>12</v>
      </c>
      <c r="B41" s="31" t="s">
        <v>50</v>
      </c>
      <c r="C41" s="31"/>
      <c r="D41" s="31"/>
      <c r="E41" s="38" t="s">
        <v>51</v>
      </c>
      <c r="F41" s="39" t="n">
        <v>0.03</v>
      </c>
      <c r="G41" s="38" t="s">
        <v>52</v>
      </c>
      <c r="H41" s="40" t="n">
        <v>1</v>
      </c>
      <c r="I41" s="41" t="n">
        <v>0.02</v>
      </c>
      <c r="J41" s="37" t="n">
        <f aca="false">ROUND($J$26*I41,2)</f>
        <v>23.7</v>
      </c>
    </row>
    <row r="42" customFormat="false" ht="12.75" hidden="false" customHeight="true" outlineLevel="0" collapsed="false">
      <c r="A42" s="25" t="s">
        <v>15</v>
      </c>
      <c r="B42" s="31" t="s">
        <v>53</v>
      </c>
      <c r="C42" s="31"/>
      <c r="D42" s="31"/>
      <c r="E42" s="31"/>
      <c r="F42" s="31"/>
      <c r="G42" s="31"/>
      <c r="H42" s="31"/>
      <c r="I42" s="36" t="n">
        <v>0.015</v>
      </c>
      <c r="J42" s="37" t="n">
        <f aca="false">ROUND($J$26*I42,2)</f>
        <v>17.77</v>
      </c>
    </row>
    <row r="43" customFormat="false" ht="12.75" hidden="false" customHeight="true" outlineLevel="0" collapsed="false">
      <c r="A43" s="25" t="s">
        <v>54</v>
      </c>
      <c r="B43" s="31" t="s">
        <v>55</v>
      </c>
      <c r="C43" s="31"/>
      <c r="D43" s="31"/>
      <c r="E43" s="31"/>
      <c r="F43" s="31"/>
      <c r="G43" s="31"/>
      <c r="H43" s="31"/>
      <c r="I43" s="36" t="n">
        <v>0.01</v>
      </c>
      <c r="J43" s="37" t="n">
        <f aca="false">ROUND($J$26*I43,2)</f>
        <v>11.85</v>
      </c>
    </row>
    <row r="44" customFormat="false" ht="12.75" hidden="false" customHeight="true" outlineLevel="0" collapsed="false">
      <c r="A44" s="25" t="s">
        <v>56</v>
      </c>
      <c r="B44" s="31" t="s">
        <v>57</v>
      </c>
      <c r="C44" s="31"/>
      <c r="D44" s="31"/>
      <c r="E44" s="31"/>
      <c r="F44" s="31"/>
      <c r="G44" s="31"/>
      <c r="H44" s="31"/>
      <c r="I44" s="36" t="n">
        <v>0.006</v>
      </c>
      <c r="J44" s="37" t="n">
        <f aca="false">ROUND($J$26*I44,2)</f>
        <v>7.11</v>
      </c>
    </row>
    <row r="45" customFormat="false" ht="12.75" hidden="false" customHeight="true" outlineLevel="0" collapsed="false">
      <c r="A45" s="25" t="s">
        <v>58</v>
      </c>
      <c r="B45" s="31" t="s">
        <v>59</v>
      </c>
      <c r="C45" s="31"/>
      <c r="D45" s="31"/>
      <c r="E45" s="31"/>
      <c r="F45" s="31"/>
      <c r="G45" s="31"/>
      <c r="H45" s="31"/>
      <c r="I45" s="36" t="n">
        <v>0.002</v>
      </c>
      <c r="J45" s="37" t="n">
        <f aca="false">ROUND($J$26*I45,2)</f>
        <v>2.37</v>
      </c>
    </row>
    <row r="46" customFormat="false" ht="12.75" hidden="false" customHeight="true" outlineLevel="0" collapsed="false">
      <c r="A46" s="25" t="s">
        <v>60</v>
      </c>
      <c r="B46" s="31" t="s">
        <v>61</v>
      </c>
      <c r="C46" s="31"/>
      <c r="D46" s="31"/>
      <c r="E46" s="31"/>
      <c r="F46" s="31"/>
      <c r="G46" s="31"/>
      <c r="H46" s="31"/>
      <c r="I46" s="36" t="n">
        <v>0.08</v>
      </c>
      <c r="J46" s="37" t="n">
        <f aca="false">ROUND($J$26*I46,2)</f>
        <v>94.79</v>
      </c>
    </row>
    <row r="47" customFormat="false" ht="12.75" hidden="false" customHeight="true" outlineLevel="0" collapsed="false">
      <c r="A47" s="33" t="s">
        <v>41</v>
      </c>
      <c r="B47" s="33"/>
      <c r="C47" s="33"/>
      <c r="D47" s="33"/>
      <c r="E47" s="33"/>
      <c r="F47" s="33"/>
      <c r="G47" s="33"/>
      <c r="H47" s="33"/>
      <c r="I47" s="42" t="n">
        <f aca="false">SUM(I39:I46)</f>
        <v>0.358</v>
      </c>
      <c r="J47" s="34" t="n">
        <f aca="false">SUM(J39:J46)</f>
        <v>424.2</v>
      </c>
    </row>
    <row r="48" customFormat="false" ht="12.75" hidden="false" customHeight="true" outlineLevel="0" collapsed="false">
      <c r="A48" s="11"/>
      <c r="B48" s="11"/>
      <c r="C48" s="11"/>
      <c r="D48" s="11"/>
      <c r="E48" s="11"/>
      <c r="F48" s="11"/>
      <c r="G48" s="11"/>
      <c r="H48" s="11"/>
      <c r="I48" s="11"/>
      <c r="J48" s="11"/>
    </row>
    <row r="49" customFormat="false" ht="15.75" hidden="false" customHeight="true" outlineLevel="0" collapsed="false">
      <c r="A49" s="21" t="s">
        <v>62</v>
      </c>
      <c r="B49" s="21"/>
      <c r="C49" s="21"/>
      <c r="D49" s="21"/>
      <c r="E49" s="21"/>
      <c r="F49" s="21"/>
      <c r="G49" s="21"/>
      <c r="H49" s="21"/>
      <c r="I49" s="21"/>
      <c r="J49" s="21"/>
    </row>
    <row r="50" customFormat="false" ht="15.75" hidden="false" customHeight="true" outlineLevel="0" collapsed="false">
      <c r="A50" s="35" t="s">
        <v>63</v>
      </c>
      <c r="B50" s="35" t="s">
        <v>64</v>
      </c>
      <c r="C50" s="35"/>
      <c r="D50" s="35"/>
      <c r="E50" s="35"/>
      <c r="F50" s="35"/>
      <c r="G50" s="35"/>
      <c r="H50" s="35"/>
      <c r="I50" s="35"/>
      <c r="J50" s="12" t="s">
        <v>38</v>
      </c>
    </row>
    <row r="51" customFormat="false" ht="12.75" hidden="false" customHeight="true" outlineLevel="0" collapsed="false">
      <c r="A51" s="25" t="s">
        <v>7</v>
      </c>
      <c r="B51" s="31" t="s">
        <v>65</v>
      </c>
      <c r="C51" s="31"/>
      <c r="D51" s="31"/>
      <c r="E51" s="31"/>
      <c r="F51" s="31"/>
      <c r="G51" s="31"/>
      <c r="H51" s="31"/>
      <c r="I51" s="31"/>
      <c r="J51" s="37" t="n">
        <f aca="false">IF(ROUND((I54*I52*I53)-(J24*0.06),2)&lt;0,0,ROUND((I54*I52*I53)-(J24*0.06),2))*1+(I52*I53*21.726-0.06*J24)*0</f>
        <v>131.3</v>
      </c>
    </row>
    <row r="52" customFormat="false" ht="12.75" hidden="false" customHeight="true" outlineLevel="0" collapsed="false">
      <c r="A52" s="25"/>
      <c r="B52" s="43" t="s">
        <v>66</v>
      </c>
      <c r="C52" s="43"/>
      <c r="D52" s="43"/>
      <c r="E52" s="43"/>
      <c r="F52" s="43"/>
      <c r="G52" s="43"/>
      <c r="H52" s="43"/>
      <c r="I52" s="44" t="n">
        <v>4.6</v>
      </c>
      <c r="J52" s="45" t="s">
        <v>67</v>
      </c>
    </row>
    <row r="53" customFormat="false" ht="12.75" hidden="false" customHeight="true" outlineLevel="0" collapsed="false">
      <c r="A53" s="25"/>
      <c r="B53" s="46" t="s">
        <v>68</v>
      </c>
      <c r="C53" s="46"/>
      <c r="D53" s="46"/>
      <c r="E53" s="46"/>
      <c r="F53" s="46"/>
      <c r="G53" s="46"/>
      <c r="H53" s="46"/>
      <c r="I53" s="47" t="n">
        <v>2</v>
      </c>
      <c r="J53" s="45"/>
    </row>
    <row r="54" customFormat="false" ht="12.75" hidden="false" customHeight="true" outlineLevel="0" collapsed="false">
      <c r="A54" s="25"/>
      <c r="B54" s="46" t="s">
        <v>69</v>
      </c>
      <c r="C54" s="46"/>
      <c r="D54" s="46"/>
      <c r="E54" s="46"/>
      <c r="F54" s="46"/>
      <c r="G54" s="46"/>
      <c r="H54" s="46"/>
      <c r="I54" s="48" t="n">
        <v>22</v>
      </c>
      <c r="J54" s="45"/>
    </row>
    <row r="55" customFormat="false" ht="12.75" hidden="false" customHeight="true" outlineLevel="0" collapsed="false">
      <c r="A55" s="25" t="s">
        <v>9</v>
      </c>
      <c r="B55" s="31" t="s">
        <v>70</v>
      </c>
      <c r="C55" s="31"/>
      <c r="D55" s="31"/>
      <c r="E55" s="31"/>
      <c r="F55" s="31"/>
      <c r="G55" s="31"/>
      <c r="H55" s="31"/>
      <c r="I55" s="31"/>
      <c r="J55" s="37" t="n">
        <f aca="false">ROUND(I57*I56*(1-0.19),2)*1+ROUND(21.726*6*(1-0.19),2)*0</f>
        <v>324.32</v>
      </c>
    </row>
    <row r="56" customFormat="false" ht="12.75" hidden="false" customHeight="true" outlineLevel="0" collapsed="false">
      <c r="A56" s="25"/>
      <c r="B56" s="46" t="s">
        <v>71</v>
      </c>
      <c r="C56" s="46"/>
      <c r="D56" s="46"/>
      <c r="E56" s="46"/>
      <c r="F56" s="46"/>
      <c r="G56" s="46"/>
      <c r="H56" s="46"/>
      <c r="I56" s="44" t="n">
        <v>18.2</v>
      </c>
      <c r="J56" s="45" t="s">
        <v>67</v>
      </c>
    </row>
    <row r="57" customFormat="false" ht="12.75" hidden="false" customHeight="true" outlineLevel="0" collapsed="false">
      <c r="A57" s="49"/>
      <c r="B57" s="46" t="s">
        <v>72</v>
      </c>
      <c r="C57" s="46"/>
      <c r="D57" s="46"/>
      <c r="E57" s="46"/>
      <c r="F57" s="46"/>
      <c r="G57" s="46"/>
      <c r="H57" s="46"/>
      <c r="I57" s="48" t="n">
        <v>22</v>
      </c>
      <c r="J57" s="45"/>
    </row>
    <row r="58" customFormat="false" ht="27" hidden="false" customHeight="true" outlineLevel="0" collapsed="false">
      <c r="A58" s="25" t="s">
        <v>12</v>
      </c>
      <c r="B58" s="3" t="s">
        <v>73</v>
      </c>
      <c r="C58" s="3"/>
      <c r="D58" s="3"/>
      <c r="E58" s="3"/>
      <c r="F58" s="3"/>
      <c r="G58" s="3"/>
      <c r="H58" s="3"/>
      <c r="I58" s="3"/>
      <c r="J58" s="50" t="s">
        <v>74</v>
      </c>
    </row>
    <row r="59" customFormat="false" ht="27" hidden="false" customHeight="true" outlineLevel="0" collapsed="false">
      <c r="A59" s="25" t="s">
        <v>15</v>
      </c>
      <c r="B59" s="3" t="s">
        <v>75</v>
      </c>
      <c r="C59" s="3"/>
      <c r="D59" s="3"/>
      <c r="E59" s="3"/>
      <c r="F59" s="3"/>
      <c r="G59" s="3"/>
      <c r="H59" s="3"/>
      <c r="I59" s="3"/>
      <c r="J59" s="51" t="n">
        <v>15.62</v>
      </c>
    </row>
    <row r="60" customFormat="false" ht="12.75" hidden="false" customHeight="true" outlineLevel="0" collapsed="false">
      <c r="A60" s="33" t="s">
        <v>33</v>
      </c>
      <c r="B60" s="33"/>
      <c r="C60" s="33"/>
      <c r="D60" s="33"/>
      <c r="E60" s="33"/>
      <c r="F60" s="33"/>
      <c r="G60" s="33"/>
      <c r="H60" s="33"/>
      <c r="I60" s="33"/>
      <c r="J60" s="50" t="n">
        <f aca="false">SUM(J51:J59)</f>
        <v>471.24</v>
      </c>
    </row>
    <row r="61" customFormat="false" ht="12.75" hidden="false" customHeight="true" outlineLevel="0" collapsed="false">
      <c r="A61" s="11"/>
      <c r="B61" s="11"/>
      <c r="C61" s="11"/>
      <c r="D61" s="11"/>
      <c r="E61" s="11"/>
      <c r="F61" s="11"/>
      <c r="G61" s="11"/>
      <c r="H61" s="11"/>
      <c r="I61" s="11"/>
      <c r="J61" s="11"/>
    </row>
    <row r="62" customFormat="false" ht="15.75" hidden="false" customHeight="true" outlineLevel="0" collapsed="false">
      <c r="A62" s="21" t="s">
        <v>76</v>
      </c>
      <c r="B62" s="21"/>
      <c r="C62" s="21"/>
      <c r="D62" s="21"/>
      <c r="E62" s="21"/>
      <c r="F62" s="21"/>
      <c r="G62" s="21"/>
      <c r="H62" s="21"/>
      <c r="I62" s="21"/>
      <c r="J62" s="21"/>
    </row>
    <row r="63" customFormat="false" ht="15.75" hidden="false" customHeight="true" outlineLevel="0" collapsed="false">
      <c r="A63" s="12" t="n">
        <v>2</v>
      </c>
      <c r="B63" s="12" t="s">
        <v>77</v>
      </c>
      <c r="C63" s="12"/>
      <c r="D63" s="12"/>
      <c r="E63" s="12"/>
      <c r="F63" s="12"/>
      <c r="G63" s="12"/>
      <c r="H63" s="12"/>
      <c r="I63" s="12"/>
      <c r="J63" s="12" t="s">
        <v>38</v>
      </c>
    </row>
    <row r="64" customFormat="false" ht="14.25" hidden="false" customHeight="true" outlineLevel="0" collapsed="false">
      <c r="A64" s="6" t="s">
        <v>36</v>
      </c>
      <c r="B64" s="6"/>
      <c r="C64" s="3" t="s">
        <v>78</v>
      </c>
      <c r="D64" s="3"/>
      <c r="E64" s="3"/>
      <c r="F64" s="3"/>
      <c r="G64" s="3"/>
      <c r="H64" s="3"/>
      <c r="I64" s="3"/>
      <c r="J64" s="52" t="n">
        <f aca="false">J35</f>
        <v>182.71</v>
      </c>
    </row>
    <row r="65" customFormat="false" ht="14.25" hidden="false" customHeight="true" outlineLevel="0" collapsed="false">
      <c r="A65" s="6" t="s">
        <v>44</v>
      </c>
      <c r="B65" s="6"/>
      <c r="C65" s="3" t="s">
        <v>45</v>
      </c>
      <c r="D65" s="3"/>
      <c r="E65" s="3"/>
      <c r="F65" s="3"/>
      <c r="G65" s="3"/>
      <c r="H65" s="3"/>
      <c r="I65" s="3"/>
      <c r="J65" s="52" t="n">
        <f aca="false">J47</f>
        <v>424.2</v>
      </c>
    </row>
    <row r="66" customFormat="false" ht="14.25" hidden="false" customHeight="true" outlineLevel="0" collapsed="false">
      <c r="A66" s="6" t="s">
        <v>63</v>
      </c>
      <c r="B66" s="6"/>
      <c r="C66" s="3" t="s">
        <v>64</v>
      </c>
      <c r="D66" s="3"/>
      <c r="E66" s="3"/>
      <c r="F66" s="3"/>
      <c r="G66" s="3"/>
      <c r="H66" s="3"/>
      <c r="I66" s="3"/>
      <c r="J66" s="53" t="n">
        <f aca="false">J60</f>
        <v>471.24</v>
      </c>
    </row>
    <row r="67" customFormat="false" ht="14.25" hidden="false" customHeight="true" outlineLevel="0" collapsed="false">
      <c r="A67" s="19" t="s">
        <v>41</v>
      </c>
      <c r="B67" s="19"/>
      <c r="C67" s="19"/>
      <c r="D67" s="19"/>
      <c r="E67" s="19"/>
      <c r="F67" s="19"/>
      <c r="G67" s="19"/>
      <c r="H67" s="19"/>
      <c r="I67" s="19"/>
      <c r="J67" s="54" t="n">
        <f aca="false">SUM(J64+J65+J66)</f>
        <v>1078.15</v>
      </c>
    </row>
    <row r="68" customFormat="false" ht="12.75" hidden="false" customHeight="true" outlineLevel="0" collapsed="false">
      <c r="A68" s="9"/>
      <c r="B68" s="9"/>
      <c r="C68" s="9"/>
      <c r="D68" s="9"/>
      <c r="E68" s="9"/>
      <c r="F68" s="9"/>
      <c r="G68" s="9"/>
      <c r="H68" s="9"/>
      <c r="I68" s="9"/>
      <c r="J68" s="9"/>
    </row>
    <row r="69" customFormat="false" ht="15.75" hidden="false" customHeight="true" outlineLevel="0" collapsed="false">
      <c r="A69" s="21" t="s">
        <v>79</v>
      </c>
      <c r="B69" s="21"/>
      <c r="C69" s="21"/>
      <c r="D69" s="21"/>
      <c r="E69" s="21"/>
      <c r="F69" s="21"/>
      <c r="G69" s="21"/>
      <c r="H69" s="21"/>
      <c r="I69" s="21"/>
      <c r="J69" s="21"/>
    </row>
    <row r="70" customFormat="false" ht="15.75" hidden="false" customHeight="true" outlineLevel="0" collapsed="false">
      <c r="A70" s="35" t="n">
        <v>3</v>
      </c>
      <c r="B70" s="12" t="s">
        <v>80</v>
      </c>
      <c r="C70" s="12"/>
      <c r="D70" s="12"/>
      <c r="E70" s="12"/>
      <c r="F70" s="12"/>
      <c r="G70" s="12"/>
      <c r="H70" s="12"/>
      <c r="I70" s="12"/>
      <c r="J70" s="35" t="s">
        <v>81</v>
      </c>
    </row>
    <row r="71" customFormat="false" ht="46.5" hidden="false" customHeight="true" outlineLevel="0" collapsed="false">
      <c r="A71" s="25" t="s">
        <v>7</v>
      </c>
      <c r="B71" s="3" t="s">
        <v>82</v>
      </c>
      <c r="C71" s="3"/>
      <c r="D71" s="3"/>
      <c r="E71" s="3"/>
      <c r="F71" s="3"/>
      <c r="G71" s="3"/>
      <c r="H71" s="3"/>
      <c r="I71" s="3"/>
      <c r="J71" s="37" t="n">
        <f aca="false">ROUND((($J$26/12)+($J$31/12)+($J$26/12/12)+($J$32/12))*(30/30)*0.05,2)</f>
        <v>5.91</v>
      </c>
    </row>
    <row r="72" customFormat="false" ht="14.25" hidden="false" customHeight="true" outlineLevel="0" collapsed="false">
      <c r="A72" s="25" t="s">
        <v>9</v>
      </c>
      <c r="B72" s="3" t="s">
        <v>83</v>
      </c>
      <c r="C72" s="3"/>
      <c r="D72" s="3"/>
      <c r="E72" s="3"/>
      <c r="F72" s="3"/>
      <c r="G72" s="3"/>
      <c r="H72" s="3"/>
      <c r="I72" s="3"/>
      <c r="J72" s="37" t="n">
        <f aca="false">ROUND($J$71*I46,2)</f>
        <v>0.47</v>
      </c>
    </row>
    <row r="73" customFormat="false" ht="36" hidden="false" customHeight="true" outlineLevel="0" collapsed="false">
      <c r="A73" s="25" t="s">
        <v>12</v>
      </c>
      <c r="B73" s="3" t="s">
        <v>84</v>
      </c>
      <c r="C73" s="3"/>
      <c r="D73" s="3"/>
      <c r="E73" s="3"/>
      <c r="F73" s="3"/>
      <c r="G73" s="3"/>
      <c r="H73" s="3"/>
      <c r="I73" s="55" t="n">
        <v>0.0019</v>
      </c>
      <c r="J73" s="37" t="n">
        <f aca="false">ROUND($J$26*I73,2)</f>
        <v>2.25</v>
      </c>
    </row>
    <row r="74" customFormat="false" ht="27" hidden="false" customHeight="true" outlineLevel="0" collapsed="false">
      <c r="A74" s="25" t="s">
        <v>15</v>
      </c>
      <c r="B74" s="3" t="s">
        <v>85</v>
      </c>
      <c r="C74" s="3"/>
      <c r="D74" s="3"/>
      <c r="E74" s="3"/>
      <c r="F74" s="3"/>
      <c r="G74" s="3"/>
      <c r="H74" s="3"/>
      <c r="I74" s="3"/>
      <c r="J74" s="37" t="n">
        <f aca="false">ROUND(((($J$26/30)*7)/$H$10)*0.9,2)</f>
        <v>20.74</v>
      </c>
    </row>
    <row r="75" customFormat="false" ht="14.25" hidden="false" customHeight="true" outlineLevel="0" collapsed="false">
      <c r="A75" s="25" t="s">
        <v>54</v>
      </c>
      <c r="B75" s="3" t="s">
        <v>86</v>
      </c>
      <c r="C75" s="3"/>
      <c r="D75" s="3"/>
      <c r="E75" s="3"/>
      <c r="F75" s="3"/>
      <c r="G75" s="3"/>
      <c r="H75" s="3"/>
      <c r="I75" s="3"/>
      <c r="J75" s="37" t="n">
        <f aca="false">ROUND($I$47*J74,2)</f>
        <v>7.42</v>
      </c>
    </row>
    <row r="76" customFormat="false" ht="36" hidden="false" customHeight="true" outlineLevel="0" collapsed="false">
      <c r="A76" s="25" t="s">
        <v>56</v>
      </c>
      <c r="B76" s="3" t="s">
        <v>87</v>
      </c>
      <c r="C76" s="3"/>
      <c r="D76" s="3"/>
      <c r="E76" s="3"/>
      <c r="F76" s="3"/>
      <c r="G76" s="3"/>
      <c r="H76" s="3"/>
      <c r="I76" s="55" t="n">
        <v>0.0381</v>
      </c>
      <c r="J76" s="37" t="n">
        <f aca="false">ROUND($J$26*I76,2)</f>
        <v>45.15</v>
      </c>
    </row>
    <row r="77" customFormat="false" ht="12.75" hidden="false" customHeight="true" outlineLevel="0" collapsed="false">
      <c r="A77" s="33" t="s">
        <v>41</v>
      </c>
      <c r="B77" s="33"/>
      <c r="C77" s="33"/>
      <c r="D77" s="33"/>
      <c r="E77" s="33"/>
      <c r="F77" s="33"/>
      <c r="G77" s="33"/>
      <c r="H77" s="33"/>
      <c r="I77" s="33"/>
      <c r="J77" s="34" t="n">
        <f aca="false">SUM(J71:J76)</f>
        <v>81.94</v>
      </c>
    </row>
    <row r="78" customFormat="false" ht="12.75" hidden="false" customHeight="true" outlineLevel="0" collapsed="false">
      <c r="A78" s="9"/>
      <c r="B78" s="9"/>
      <c r="C78" s="9"/>
      <c r="D78" s="9"/>
      <c r="E78" s="9"/>
      <c r="F78" s="9"/>
      <c r="G78" s="9"/>
      <c r="H78" s="9"/>
      <c r="I78" s="9"/>
      <c r="J78" s="9"/>
    </row>
    <row r="79" customFormat="false" ht="15.75" hidden="false" customHeight="true" outlineLevel="0" collapsed="false">
      <c r="A79" s="21" t="s">
        <v>88</v>
      </c>
      <c r="B79" s="21"/>
      <c r="C79" s="21"/>
      <c r="D79" s="21"/>
      <c r="E79" s="21"/>
      <c r="F79" s="21"/>
      <c r="G79" s="21"/>
      <c r="H79" s="21"/>
      <c r="I79" s="21"/>
      <c r="J79" s="21"/>
    </row>
    <row r="80" customFormat="false" ht="27" hidden="false" customHeight="true" outlineLevel="0" collapsed="false">
      <c r="A80" s="56" t="s">
        <v>89</v>
      </c>
      <c r="B80" s="56"/>
      <c r="C80" s="56"/>
      <c r="D80" s="56"/>
      <c r="E80" s="56"/>
      <c r="F80" s="56"/>
      <c r="G80" s="56"/>
      <c r="H80" s="56"/>
      <c r="I80" s="56"/>
      <c r="J80" s="57" t="n">
        <f aca="false">J83+J26+J31+J32</f>
        <v>1427</v>
      </c>
    </row>
    <row r="81" customFormat="false" ht="14.25" hidden="false" customHeight="true" outlineLevel="0" collapsed="false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customFormat="false" ht="15" hidden="false" customHeight="true" outlineLevel="0" collapsed="false">
      <c r="A82" s="58" t="s">
        <v>90</v>
      </c>
      <c r="B82" s="35" t="s">
        <v>91</v>
      </c>
      <c r="C82" s="35"/>
      <c r="D82" s="35"/>
      <c r="E82" s="35"/>
      <c r="F82" s="35"/>
      <c r="G82" s="35"/>
      <c r="H82" s="35"/>
      <c r="I82" s="35"/>
      <c r="J82" s="58" t="s">
        <v>38</v>
      </c>
    </row>
    <row r="83" customFormat="false" ht="12.75" hidden="false" customHeight="true" outlineLevel="0" collapsed="false">
      <c r="A83" s="30" t="s">
        <v>7</v>
      </c>
      <c r="B83" s="3" t="s">
        <v>92</v>
      </c>
      <c r="C83" s="3"/>
      <c r="D83" s="3"/>
      <c r="E83" s="3"/>
      <c r="F83" s="3"/>
      <c r="G83" s="3"/>
      <c r="H83" s="3"/>
      <c r="I83" s="28" t="n">
        <v>0.09075</v>
      </c>
      <c r="J83" s="37" t="n">
        <f aca="false">ROUND(($J$26*I83),2)</f>
        <v>107.53</v>
      </c>
    </row>
    <row r="84" customFormat="false" ht="12.75" hidden="false" customHeight="true" outlineLevel="0" collapsed="false">
      <c r="A84" s="30" t="s">
        <v>9</v>
      </c>
      <c r="B84" s="31" t="s">
        <v>93</v>
      </c>
      <c r="C84" s="31"/>
      <c r="D84" s="31"/>
      <c r="E84" s="31"/>
      <c r="F84" s="31"/>
      <c r="G84" s="31"/>
      <c r="H84" s="31"/>
      <c r="I84" s="31"/>
      <c r="J84" s="59" t="n">
        <f aca="false">ROUND((($J$80/30)*2.96)/12,2)</f>
        <v>11.73</v>
      </c>
    </row>
    <row r="85" customFormat="false" ht="12.75" hidden="false" customHeight="true" outlineLevel="0" collapsed="false">
      <c r="A85" s="30" t="s">
        <v>12</v>
      </c>
      <c r="B85" s="31" t="s">
        <v>94</v>
      </c>
      <c r="C85" s="31"/>
      <c r="D85" s="31"/>
      <c r="E85" s="31"/>
      <c r="F85" s="31"/>
      <c r="G85" s="31"/>
      <c r="H85" s="31"/>
      <c r="I85" s="31"/>
      <c r="J85" s="59" t="n">
        <f aca="false">ROUND((($J$80/30)*5)/12*0.015,2)</f>
        <v>0.3</v>
      </c>
    </row>
    <row r="86" customFormat="false" ht="12.75" hidden="false" customHeight="true" outlineLevel="0" collapsed="false">
      <c r="A86" s="30" t="s">
        <v>15</v>
      </c>
      <c r="B86" s="31" t="s">
        <v>95</v>
      </c>
      <c r="C86" s="31"/>
      <c r="D86" s="31"/>
      <c r="E86" s="31"/>
      <c r="F86" s="31"/>
      <c r="G86" s="31"/>
      <c r="H86" s="31"/>
      <c r="I86" s="31"/>
      <c r="J86" s="32" t="n">
        <f aca="false">ROUND(((($J$80/30)*15)/12)*0.0078,2)</f>
        <v>0.46</v>
      </c>
    </row>
    <row r="87" customFormat="false" ht="12.75" hidden="false" customHeight="true" outlineLevel="0" collapsed="false">
      <c r="A87" s="30" t="s">
        <v>54</v>
      </c>
      <c r="B87" s="31" t="s">
        <v>96</v>
      </c>
      <c r="C87" s="31"/>
      <c r="D87" s="31"/>
      <c r="E87" s="31"/>
      <c r="F87" s="31"/>
      <c r="G87" s="31"/>
      <c r="H87" s="31"/>
      <c r="I87" s="31"/>
      <c r="J87" s="37" t="n">
        <f aca="false">ROUND(((($J$26+$J$26/3)*4/12)/12)*0.02,2)</f>
        <v>0.88</v>
      </c>
    </row>
    <row r="88" customFormat="false" ht="12.75" hidden="false" customHeight="true" outlineLevel="0" collapsed="false">
      <c r="A88" s="30" t="s">
        <v>56</v>
      </c>
      <c r="B88" s="31" t="s">
        <v>97</v>
      </c>
      <c r="C88" s="31"/>
      <c r="D88" s="31"/>
      <c r="E88" s="31"/>
      <c r="F88" s="31"/>
      <c r="G88" s="31"/>
      <c r="H88" s="31"/>
      <c r="I88" s="31"/>
      <c r="J88" s="32" t="n">
        <f aca="false">ROUND(((($J$80/30)*5)/12),2)</f>
        <v>19.82</v>
      </c>
    </row>
    <row r="89" customFormat="false" ht="12.75" hidden="false" customHeight="true" outlineLevel="0" collapsed="false">
      <c r="A89" s="33" t="s">
        <v>41</v>
      </c>
      <c r="B89" s="33"/>
      <c r="C89" s="33"/>
      <c r="D89" s="33"/>
      <c r="E89" s="33"/>
      <c r="F89" s="33"/>
      <c r="G89" s="33"/>
      <c r="H89" s="33"/>
      <c r="I89" s="33"/>
      <c r="J89" s="60" t="n">
        <f aca="false">SUM(J83:J88)</f>
        <v>140.72</v>
      </c>
    </row>
    <row r="90" customFormat="false" ht="14.25" hidden="false" customHeight="true" outlineLevel="0" collapsed="false">
      <c r="A90" s="30" t="s">
        <v>58</v>
      </c>
      <c r="B90" s="31" t="s">
        <v>98</v>
      </c>
      <c r="C90" s="31"/>
      <c r="D90" s="31"/>
      <c r="E90" s="31"/>
      <c r="F90" s="31"/>
      <c r="G90" s="31"/>
      <c r="H90" s="31"/>
      <c r="I90" s="31"/>
      <c r="J90" s="32" t="n">
        <f aca="false">ROUND(I47*J89,2)</f>
        <v>50.38</v>
      </c>
    </row>
    <row r="91" customFormat="false" ht="12.75" hidden="false" customHeight="true" outlineLevel="0" collapsed="false">
      <c r="A91" s="33" t="s">
        <v>41</v>
      </c>
      <c r="B91" s="33"/>
      <c r="C91" s="33"/>
      <c r="D91" s="33"/>
      <c r="E91" s="33"/>
      <c r="F91" s="33"/>
      <c r="G91" s="33"/>
      <c r="H91" s="33"/>
      <c r="I91" s="33"/>
      <c r="J91" s="34" t="n">
        <f aca="false">SUM(J89:J90)</f>
        <v>191.1</v>
      </c>
    </row>
    <row r="92" customFormat="false" ht="15.75" hidden="false" customHeight="true" outlineLevel="0" collapsed="false">
      <c r="A92" s="21" t="s">
        <v>99</v>
      </c>
      <c r="B92" s="21"/>
      <c r="C92" s="21"/>
      <c r="D92" s="21"/>
      <c r="E92" s="21"/>
      <c r="F92" s="21"/>
      <c r="G92" s="21"/>
      <c r="H92" s="21"/>
      <c r="I92" s="21"/>
      <c r="J92" s="21"/>
    </row>
    <row r="93" customFormat="false" ht="15" hidden="false" customHeight="true" outlineLevel="0" collapsed="false">
      <c r="A93" s="35" t="s">
        <v>100</v>
      </c>
      <c r="B93" s="35" t="s">
        <v>101</v>
      </c>
      <c r="C93" s="35"/>
      <c r="D93" s="35"/>
      <c r="E93" s="35"/>
      <c r="F93" s="35"/>
      <c r="G93" s="35"/>
      <c r="H93" s="35"/>
      <c r="I93" s="35"/>
      <c r="J93" s="61" t="s">
        <v>38</v>
      </c>
    </row>
    <row r="94" customFormat="false" ht="12.75" hidden="false" customHeight="true" outlineLevel="0" collapsed="false">
      <c r="A94" s="25" t="s">
        <v>7</v>
      </c>
      <c r="B94" s="31" t="s">
        <v>102</v>
      </c>
      <c r="C94" s="31"/>
      <c r="D94" s="31"/>
      <c r="E94" s="31"/>
      <c r="F94" s="31"/>
      <c r="G94" s="31"/>
      <c r="H94" s="31"/>
      <c r="I94" s="31"/>
      <c r="J94" s="37" t="n">
        <v>0</v>
      </c>
    </row>
    <row r="95" customFormat="false" ht="12.75" hidden="false" customHeight="true" outlineLevel="0" collapsed="false">
      <c r="A95" s="29" t="s">
        <v>41</v>
      </c>
      <c r="B95" s="29"/>
      <c r="C95" s="29"/>
      <c r="D95" s="29"/>
      <c r="E95" s="29"/>
      <c r="F95" s="29"/>
      <c r="G95" s="29"/>
      <c r="H95" s="29"/>
      <c r="I95" s="29"/>
      <c r="J95" s="37" t="n">
        <v>0</v>
      </c>
    </row>
    <row r="96" customFormat="false" ht="12.75" hidden="false" customHeight="true" outlineLevel="0" collapsed="false">
      <c r="A96" s="30" t="s">
        <v>9</v>
      </c>
      <c r="B96" s="31" t="s">
        <v>103</v>
      </c>
      <c r="C96" s="31"/>
      <c r="D96" s="31"/>
      <c r="E96" s="31"/>
      <c r="F96" s="31"/>
      <c r="G96" s="31"/>
      <c r="H96" s="31"/>
      <c r="I96" s="31"/>
      <c r="J96" s="32" t="n">
        <f aca="false">ROUND(I47*J95,2)</f>
        <v>0</v>
      </c>
    </row>
    <row r="97" customFormat="false" ht="12.75" hidden="false" customHeight="true" outlineLevel="0" collapsed="false">
      <c r="A97" s="33" t="s">
        <v>41</v>
      </c>
      <c r="B97" s="33"/>
      <c r="C97" s="33"/>
      <c r="D97" s="33"/>
      <c r="E97" s="33"/>
      <c r="F97" s="33"/>
      <c r="G97" s="33"/>
      <c r="H97" s="33"/>
      <c r="I97" s="33"/>
      <c r="J97" s="34" t="n">
        <f aca="false">SUM(J95:J96)</f>
        <v>0</v>
      </c>
    </row>
    <row r="98" customFormat="false" ht="12.75" hidden="false" customHeight="true" outlineLevel="0" collapsed="false">
      <c r="A98" s="11"/>
      <c r="B98" s="11"/>
      <c r="C98" s="11"/>
      <c r="D98" s="11"/>
      <c r="E98" s="11"/>
      <c r="F98" s="11"/>
      <c r="G98" s="11"/>
      <c r="H98" s="11"/>
      <c r="I98" s="11"/>
      <c r="J98" s="11"/>
    </row>
    <row r="99" customFormat="false" ht="15.75" hidden="false" customHeight="true" outlineLevel="0" collapsed="false">
      <c r="A99" s="21" t="s">
        <v>104</v>
      </c>
      <c r="B99" s="21"/>
      <c r="C99" s="21"/>
      <c r="D99" s="21"/>
      <c r="E99" s="21"/>
      <c r="F99" s="21"/>
      <c r="G99" s="21"/>
      <c r="H99" s="21"/>
      <c r="I99" s="21"/>
      <c r="J99" s="21"/>
    </row>
    <row r="100" customFormat="false" ht="15.75" hidden="false" customHeight="true" outlineLevel="0" collapsed="false">
      <c r="A100" s="12" t="n">
        <v>4</v>
      </c>
      <c r="B100" s="12" t="s">
        <v>105</v>
      </c>
      <c r="C100" s="12"/>
      <c r="D100" s="12"/>
      <c r="E100" s="12"/>
      <c r="F100" s="12"/>
      <c r="G100" s="12"/>
      <c r="H100" s="12"/>
      <c r="I100" s="12"/>
      <c r="J100" s="61" t="s">
        <v>38</v>
      </c>
    </row>
    <row r="101" customFormat="false" ht="14.25" hidden="false" customHeight="true" outlineLevel="0" collapsed="false">
      <c r="A101" s="6" t="s">
        <v>90</v>
      </c>
      <c r="B101" s="3" t="s">
        <v>91</v>
      </c>
      <c r="C101" s="3"/>
      <c r="D101" s="3"/>
      <c r="E101" s="3"/>
      <c r="F101" s="3"/>
      <c r="G101" s="3"/>
      <c r="H101" s="3"/>
      <c r="I101" s="3"/>
      <c r="J101" s="37" t="n">
        <f aca="false">J91</f>
        <v>191.1</v>
      </c>
    </row>
    <row r="102" customFormat="false" ht="14.25" hidden="false" customHeight="true" outlineLevel="0" collapsed="false">
      <c r="A102" s="6" t="s">
        <v>106</v>
      </c>
      <c r="B102" s="3" t="s">
        <v>101</v>
      </c>
      <c r="C102" s="3"/>
      <c r="D102" s="3"/>
      <c r="E102" s="3"/>
      <c r="F102" s="3"/>
      <c r="G102" s="3"/>
      <c r="H102" s="3"/>
      <c r="I102" s="3"/>
      <c r="J102" s="37" t="n">
        <f aca="false">J97</f>
        <v>0</v>
      </c>
    </row>
    <row r="103" customFormat="false" ht="14.25" hidden="false" customHeight="true" outlineLevel="0" collapsed="false">
      <c r="A103" s="19" t="s">
        <v>41</v>
      </c>
      <c r="B103" s="19"/>
      <c r="C103" s="19"/>
      <c r="D103" s="19"/>
      <c r="E103" s="19"/>
      <c r="F103" s="19"/>
      <c r="G103" s="19"/>
      <c r="H103" s="19"/>
      <c r="I103" s="19"/>
      <c r="J103" s="34" t="n">
        <f aca="false">SUM(J101+J102)</f>
        <v>191.1</v>
      </c>
    </row>
    <row r="104" customFormat="false" ht="12.75" hidden="false" customHeight="true" outlineLevel="0" collapsed="false">
      <c r="A104" s="9"/>
      <c r="B104" s="9"/>
      <c r="C104" s="9"/>
      <c r="D104" s="9"/>
      <c r="E104" s="9"/>
      <c r="F104" s="9"/>
      <c r="G104" s="9"/>
      <c r="H104" s="9"/>
      <c r="I104" s="9"/>
      <c r="J104" s="9"/>
    </row>
    <row r="105" customFormat="false" ht="15.75" hidden="false" customHeight="true" outlineLevel="0" collapsed="false">
      <c r="A105" s="21" t="s">
        <v>107</v>
      </c>
      <c r="B105" s="21"/>
      <c r="C105" s="21"/>
      <c r="D105" s="21"/>
      <c r="E105" s="21"/>
      <c r="F105" s="21"/>
      <c r="G105" s="21"/>
      <c r="H105" s="21"/>
      <c r="I105" s="21"/>
      <c r="J105" s="21"/>
    </row>
    <row r="106" customFormat="false" ht="15.75" hidden="false" customHeight="true" outlineLevel="0" collapsed="false">
      <c r="A106" s="35" t="n">
        <v>5</v>
      </c>
      <c r="B106" s="35" t="s">
        <v>108</v>
      </c>
      <c r="C106" s="35"/>
      <c r="D106" s="35"/>
      <c r="E106" s="35"/>
      <c r="F106" s="35"/>
      <c r="G106" s="35"/>
      <c r="H106" s="35"/>
      <c r="I106" s="35"/>
      <c r="J106" s="35" t="s">
        <v>38</v>
      </c>
    </row>
    <row r="107" customFormat="false" ht="12.75" hidden="false" customHeight="true" outlineLevel="0" collapsed="false">
      <c r="A107" s="25" t="s">
        <v>7</v>
      </c>
      <c r="B107" s="31" t="s">
        <v>109</v>
      </c>
      <c r="C107" s="31"/>
      <c r="D107" s="31"/>
      <c r="E107" s="31"/>
      <c r="F107" s="31"/>
      <c r="G107" s="31"/>
      <c r="H107" s="31"/>
      <c r="I107" s="31"/>
      <c r="J107" s="50" t="n">
        <v>128</v>
      </c>
    </row>
    <row r="108" customFormat="false" ht="12.75" hidden="false" customHeight="true" outlineLevel="0" collapsed="false">
      <c r="A108" s="25" t="s">
        <v>9</v>
      </c>
      <c r="B108" s="31" t="s">
        <v>110</v>
      </c>
      <c r="C108" s="31"/>
      <c r="D108" s="31"/>
      <c r="E108" s="31"/>
      <c r="F108" s="31"/>
      <c r="G108" s="31"/>
      <c r="H108" s="31"/>
      <c r="I108" s="31"/>
      <c r="J108" s="62" t="n">
        <v>102.03</v>
      </c>
    </row>
    <row r="109" customFormat="false" ht="12.75" hidden="false" customHeight="true" outlineLevel="0" collapsed="false">
      <c r="A109" s="25" t="s">
        <v>12</v>
      </c>
      <c r="B109" s="31" t="s">
        <v>111</v>
      </c>
      <c r="C109" s="31"/>
      <c r="D109" s="31"/>
      <c r="E109" s="31"/>
      <c r="F109" s="31"/>
      <c r="G109" s="31"/>
      <c r="H109" s="31"/>
      <c r="I109" s="31"/>
      <c r="J109" s="51" t="n">
        <v>0</v>
      </c>
    </row>
    <row r="110" customFormat="false" ht="12.75" hidden="false" customHeight="true" outlineLevel="0" collapsed="false">
      <c r="A110" s="25" t="s">
        <v>15</v>
      </c>
      <c r="B110" s="31" t="s">
        <v>112</v>
      </c>
      <c r="C110" s="31"/>
      <c r="D110" s="31"/>
      <c r="E110" s="31"/>
      <c r="F110" s="31"/>
      <c r="G110" s="31"/>
      <c r="H110" s="31"/>
      <c r="I110" s="31"/>
      <c r="J110" s="51" t="s">
        <v>74</v>
      </c>
    </row>
    <row r="111" customFormat="false" ht="12.75" hidden="false" customHeight="true" outlineLevel="0" collapsed="false">
      <c r="A111" s="33" t="s">
        <v>33</v>
      </c>
      <c r="B111" s="33"/>
      <c r="C111" s="33"/>
      <c r="D111" s="33"/>
      <c r="E111" s="33"/>
      <c r="F111" s="33"/>
      <c r="G111" s="33"/>
      <c r="H111" s="33"/>
      <c r="I111" s="33"/>
      <c r="J111" s="63" t="n">
        <f aca="false">SUM(J107:J110)</f>
        <v>230.03</v>
      </c>
    </row>
    <row r="112" customFormat="false" ht="12.75" hidden="false" customHeight="true" outlineLevel="0" collapsed="false">
      <c r="A112" s="9"/>
      <c r="B112" s="9"/>
      <c r="C112" s="9"/>
      <c r="D112" s="9"/>
      <c r="E112" s="9"/>
      <c r="F112" s="9"/>
      <c r="G112" s="9"/>
      <c r="H112" s="9"/>
      <c r="I112" s="9"/>
      <c r="J112" s="9"/>
    </row>
    <row r="113" customFormat="false" ht="15.75" hidden="false" customHeight="true" outlineLevel="0" collapsed="false">
      <c r="A113" s="21" t="s">
        <v>113</v>
      </c>
      <c r="B113" s="21"/>
      <c r="C113" s="21"/>
      <c r="D113" s="21"/>
      <c r="E113" s="21"/>
      <c r="F113" s="21"/>
      <c r="G113" s="21"/>
      <c r="H113" s="21"/>
      <c r="I113" s="21"/>
      <c r="J113" s="21"/>
    </row>
    <row r="114" customFormat="false" ht="30" hidden="false" customHeight="true" outlineLevel="0" collapsed="false">
      <c r="A114" s="35" t="n">
        <v>6</v>
      </c>
      <c r="B114" s="35" t="s">
        <v>114</v>
      </c>
      <c r="C114" s="35"/>
      <c r="D114" s="35"/>
      <c r="E114" s="35"/>
      <c r="F114" s="35"/>
      <c r="G114" s="35"/>
      <c r="H114" s="35"/>
      <c r="I114" s="12" t="s">
        <v>46</v>
      </c>
      <c r="J114" s="64" t="s">
        <v>115</v>
      </c>
    </row>
    <row r="115" customFormat="false" ht="12.75" hidden="false" customHeight="true" outlineLevel="0" collapsed="false">
      <c r="A115" s="43" t="s">
        <v>116</v>
      </c>
      <c r="B115" s="43"/>
      <c r="C115" s="43"/>
      <c r="D115" s="43"/>
      <c r="E115" s="43"/>
      <c r="F115" s="43"/>
      <c r="G115" s="43"/>
      <c r="H115" s="43"/>
      <c r="I115" s="65" t="s">
        <v>67</v>
      </c>
      <c r="J115" s="66" t="n">
        <f aca="false">SUM(J26+J67+J77+J103+J111)</f>
        <v>2766.15</v>
      </c>
    </row>
    <row r="116" customFormat="false" ht="15.75" hidden="false" customHeight="true" outlineLevel="0" collapsed="false">
      <c r="A116" s="67" t="s">
        <v>7</v>
      </c>
      <c r="B116" s="68" t="s">
        <v>117</v>
      </c>
      <c r="C116" s="68"/>
      <c r="D116" s="68"/>
      <c r="E116" s="68"/>
      <c r="F116" s="68"/>
      <c r="G116" s="68"/>
      <c r="H116" s="68"/>
      <c r="I116" s="69" t="n">
        <v>0.098</v>
      </c>
      <c r="J116" s="37" t="n">
        <f aca="false">ROUND(I116*J115,2)</f>
        <v>271.08</v>
      </c>
    </row>
    <row r="117" customFormat="false" ht="12.75" hidden="false" customHeight="true" outlineLevel="0" collapsed="false">
      <c r="A117" s="43" t="s">
        <v>118</v>
      </c>
      <c r="B117" s="43"/>
      <c r="C117" s="43"/>
      <c r="D117" s="43"/>
      <c r="E117" s="43"/>
      <c r="F117" s="43"/>
      <c r="G117" s="43"/>
      <c r="H117" s="43"/>
      <c r="I117" s="70" t="s">
        <v>67</v>
      </c>
      <c r="J117" s="66" t="n">
        <f aca="false">SUM(J26+J67+J77+J103+J111+J116)</f>
        <v>3037.23</v>
      </c>
    </row>
    <row r="118" customFormat="false" ht="15.75" hidden="false" customHeight="true" outlineLevel="0" collapsed="false">
      <c r="A118" s="67" t="s">
        <v>9</v>
      </c>
      <c r="B118" s="68" t="s">
        <v>119</v>
      </c>
      <c r="C118" s="68"/>
      <c r="D118" s="68"/>
      <c r="E118" s="68"/>
      <c r="F118" s="68"/>
      <c r="G118" s="68"/>
      <c r="H118" s="68"/>
      <c r="I118" s="69" t="n">
        <v>0.0738</v>
      </c>
      <c r="J118" s="37" t="n">
        <f aca="false">ROUND(I118*J117,2)</f>
        <v>224.15</v>
      </c>
    </row>
    <row r="119" customFormat="false" ht="12.75" hidden="false" customHeight="true" outlineLevel="0" collapsed="false">
      <c r="A119" s="43" t="s">
        <v>120</v>
      </c>
      <c r="B119" s="43"/>
      <c r="C119" s="43"/>
      <c r="D119" s="43"/>
      <c r="E119" s="43"/>
      <c r="F119" s="43"/>
      <c r="G119" s="43"/>
      <c r="H119" s="43"/>
      <c r="I119" s="70" t="s">
        <v>67</v>
      </c>
      <c r="J119" s="66" t="n">
        <f aca="false">SUM(J26+J67+J77+J103+J111+J116+J118)</f>
        <v>3261.38</v>
      </c>
    </row>
    <row r="120" customFormat="false" ht="15.75" hidden="false" customHeight="true" outlineLevel="0" collapsed="false">
      <c r="A120" s="67" t="s">
        <v>12</v>
      </c>
      <c r="B120" s="68" t="s">
        <v>121</v>
      </c>
      <c r="C120" s="68"/>
      <c r="D120" s="68"/>
      <c r="E120" s="68"/>
      <c r="F120" s="68"/>
      <c r="G120" s="68"/>
      <c r="H120" s="68"/>
      <c r="I120" s="26" t="s">
        <v>67</v>
      </c>
      <c r="J120" s="45" t="s">
        <v>67</v>
      </c>
    </row>
    <row r="121" customFormat="false" ht="12.75" hidden="false" customHeight="true" outlineLevel="0" collapsed="false">
      <c r="A121" s="25"/>
      <c r="B121" s="31" t="s">
        <v>122</v>
      </c>
      <c r="C121" s="31"/>
      <c r="D121" s="31"/>
      <c r="E121" s="31"/>
      <c r="F121" s="31"/>
      <c r="G121" s="31"/>
      <c r="H121" s="31"/>
      <c r="I121" s="26" t="s">
        <v>67</v>
      </c>
      <c r="J121" s="45" t="s">
        <v>67</v>
      </c>
    </row>
    <row r="122" customFormat="false" ht="12.75" hidden="false" customHeight="true" outlineLevel="0" collapsed="false">
      <c r="A122" s="25"/>
      <c r="B122" s="31" t="s">
        <v>123</v>
      </c>
      <c r="C122" s="31"/>
      <c r="D122" s="31"/>
      <c r="E122" s="31"/>
      <c r="F122" s="31"/>
      <c r="G122" s="31"/>
      <c r="H122" s="31"/>
      <c r="I122" s="71" t="n">
        <v>0.03</v>
      </c>
      <c r="J122" s="37" t="n">
        <f aca="false">ROUND(($J$119/(1-$I$131))*I122,2)</f>
        <v>104.81</v>
      </c>
    </row>
    <row r="123" customFormat="false" ht="12.75" hidden="false" customHeight="true" outlineLevel="0" collapsed="false">
      <c r="A123" s="25"/>
      <c r="B123" s="31" t="s">
        <v>124</v>
      </c>
      <c r="C123" s="31"/>
      <c r="D123" s="31"/>
      <c r="E123" s="31"/>
      <c r="F123" s="31"/>
      <c r="G123" s="31"/>
      <c r="H123" s="31"/>
      <c r="I123" s="71" t="n">
        <v>0.0065</v>
      </c>
      <c r="J123" s="37" t="n">
        <f aca="false">ROUND(($J$119/(1-$I$131))*I123,2)</f>
        <v>22.71</v>
      </c>
    </row>
    <row r="124" customFormat="false" ht="27" hidden="false" customHeight="true" outlineLevel="0" collapsed="false">
      <c r="A124" s="25"/>
      <c r="B124" s="3" t="s">
        <v>125</v>
      </c>
      <c r="C124" s="3"/>
      <c r="D124" s="3"/>
      <c r="E124" s="3"/>
      <c r="F124" s="3"/>
      <c r="G124" s="3"/>
      <c r="H124" s="3"/>
      <c r="I124" s="72" t="s">
        <v>67</v>
      </c>
      <c r="J124" s="45" t="s">
        <v>67</v>
      </c>
    </row>
    <row r="125" customFormat="false" ht="27" hidden="false" customHeight="true" outlineLevel="0" collapsed="false">
      <c r="A125" s="25"/>
      <c r="B125" s="3" t="s">
        <v>126</v>
      </c>
      <c r="C125" s="3"/>
      <c r="D125" s="3"/>
      <c r="E125" s="3"/>
      <c r="F125" s="3"/>
      <c r="G125" s="3"/>
      <c r="H125" s="3"/>
      <c r="I125" s="72" t="s">
        <v>67</v>
      </c>
      <c r="J125" s="45" t="s">
        <v>67</v>
      </c>
    </row>
    <row r="126" customFormat="false" ht="12.75" hidden="false" customHeight="true" outlineLevel="0" collapsed="false">
      <c r="A126" s="25"/>
      <c r="B126" s="31" t="s">
        <v>127</v>
      </c>
      <c r="C126" s="31"/>
      <c r="D126" s="31"/>
      <c r="E126" s="31"/>
      <c r="F126" s="31"/>
      <c r="G126" s="31"/>
      <c r="H126" s="31"/>
      <c r="I126" s="72" t="s">
        <v>67</v>
      </c>
      <c r="J126" s="45" t="s">
        <v>67</v>
      </c>
    </row>
    <row r="127" customFormat="false" ht="12.75" hidden="false" customHeight="true" outlineLevel="0" collapsed="false">
      <c r="A127" s="25"/>
      <c r="B127" s="31" t="s">
        <v>128</v>
      </c>
      <c r="C127" s="31"/>
      <c r="D127" s="31"/>
      <c r="E127" s="31"/>
      <c r="F127" s="31"/>
      <c r="G127" s="31"/>
      <c r="H127" s="31"/>
      <c r="I127" s="72" t="s">
        <v>67</v>
      </c>
      <c r="J127" s="45" t="s">
        <v>67</v>
      </c>
    </row>
    <row r="128" customFormat="false" ht="12.75" hidden="false" customHeight="true" outlineLevel="0" collapsed="false">
      <c r="A128" s="25"/>
      <c r="B128" s="31" t="s">
        <v>129</v>
      </c>
      <c r="C128" s="31"/>
      <c r="D128" s="31"/>
      <c r="E128" s="31"/>
      <c r="F128" s="31"/>
      <c r="G128" s="31"/>
      <c r="H128" s="31"/>
      <c r="I128" s="73" t="n">
        <v>0.03</v>
      </c>
      <c r="J128" s="37" t="n">
        <f aca="false">ROUND(($J$119/(1-$I$131))*I128,2)</f>
        <v>104.81</v>
      </c>
    </row>
    <row r="129" customFormat="false" ht="12.75" hidden="false" customHeight="true" outlineLevel="0" collapsed="false">
      <c r="A129" s="33" t="s">
        <v>41</v>
      </c>
      <c r="B129" s="33"/>
      <c r="C129" s="33"/>
      <c r="D129" s="33"/>
      <c r="E129" s="33"/>
      <c r="F129" s="33"/>
      <c r="G129" s="33"/>
      <c r="H129" s="33"/>
      <c r="I129" s="33"/>
      <c r="J129" s="34" t="n">
        <f aca="false">SUM(J116+J118+J122+J123+J128)</f>
        <v>727.56</v>
      </c>
    </row>
    <row r="130" customFormat="false" ht="12.75" hidden="false" customHeight="true" outlineLevel="0" collapsed="false">
      <c r="A130" s="11"/>
      <c r="B130" s="11"/>
      <c r="C130" s="11"/>
      <c r="D130" s="11"/>
      <c r="E130" s="11"/>
      <c r="F130" s="11"/>
      <c r="G130" s="11"/>
      <c r="H130" s="11"/>
      <c r="I130" s="11"/>
      <c r="J130" s="11"/>
    </row>
    <row r="131" customFormat="false" ht="14.25" hidden="false" customHeight="true" outlineLevel="0" collapsed="false">
      <c r="A131" s="74" t="s">
        <v>130</v>
      </c>
      <c r="B131" s="74"/>
      <c r="C131" s="74"/>
      <c r="D131" s="74"/>
      <c r="E131" s="74"/>
      <c r="F131" s="74"/>
      <c r="G131" s="74"/>
      <c r="H131" s="74"/>
      <c r="I131" s="75" t="n">
        <f aca="false">SUM(I122:I128)</f>
        <v>0.0665</v>
      </c>
      <c r="J131" s="66" t="n">
        <f aca="false">SUM(J122:J128)</f>
        <v>232.33</v>
      </c>
    </row>
    <row r="132" customFormat="false" ht="12.75" hidden="false" customHeight="true" outlineLevel="0" collapsed="false">
      <c r="A132" s="76" t="s">
        <v>131</v>
      </c>
      <c r="B132" s="76"/>
      <c r="C132" s="76"/>
      <c r="D132" s="77" t="s">
        <v>132</v>
      </c>
      <c r="E132" s="77"/>
      <c r="F132" s="77"/>
      <c r="G132" s="77"/>
      <c r="H132" s="77"/>
      <c r="I132" s="77"/>
      <c r="J132" s="77"/>
    </row>
    <row r="133" customFormat="false" ht="12.75" hidden="false" customHeight="true" outlineLevel="0" collapsed="false">
      <c r="A133" s="76"/>
      <c r="B133" s="76"/>
      <c r="C133" s="76"/>
      <c r="D133" s="77" t="s">
        <v>133</v>
      </c>
      <c r="E133" s="77"/>
      <c r="F133" s="77"/>
      <c r="G133" s="77"/>
      <c r="H133" s="77"/>
      <c r="I133" s="77"/>
      <c r="J133" s="77"/>
    </row>
    <row r="134" customFormat="false" ht="12.75" hidden="false" customHeight="true" outlineLevel="0" collapsed="false">
      <c r="A134" s="76"/>
      <c r="B134" s="76"/>
      <c r="C134" s="76"/>
      <c r="D134" s="77" t="s">
        <v>134</v>
      </c>
      <c r="E134" s="77"/>
      <c r="F134" s="77"/>
      <c r="G134" s="77"/>
      <c r="H134" s="77"/>
      <c r="I134" s="77"/>
      <c r="J134" s="77"/>
    </row>
    <row r="135" customFormat="false" ht="12.75" hidden="false" customHeight="true" outlineLevel="0" collapsed="false">
      <c r="A135" s="11"/>
      <c r="B135" s="11"/>
      <c r="C135" s="11"/>
      <c r="D135" s="11"/>
      <c r="E135" s="11"/>
      <c r="F135" s="11"/>
      <c r="G135" s="11"/>
      <c r="H135" s="11"/>
      <c r="I135" s="11"/>
      <c r="J135" s="11"/>
    </row>
    <row r="136" customFormat="false" ht="45.75" hidden="false" customHeight="true" outlineLevel="0" collapsed="false">
      <c r="A136" s="78" t="s">
        <v>135</v>
      </c>
      <c r="B136" s="78"/>
      <c r="C136" s="78"/>
      <c r="D136" s="78"/>
      <c r="E136" s="78"/>
      <c r="F136" s="78"/>
      <c r="G136" s="78"/>
      <c r="H136" s="78"/>
      <c r="I136" s="78"/>
      <c r="J136" s="78"/>
    </row>
    <row r="137" customFormat="false" ht="14.25" hidden="false" customHeight="true" outlineLevel="0" collapsed="false">
      <c r="A137" s="79" t="s">
        <v>136</v>
      </c>
      <c r="B137" s="79"/>
      <c r="C137" s="79"/>
      <c r="D137" s="79"/>
      <c r="E137" s="79"/>
      <c r="F137" s="79"/>
      <c r="G137" s="79"/>
      <c r="H137" s="79"/>
      <c r="I137" s="79"/>
      <c r="J137" s="80" t="s">
        <v>38</v>
      </c>
    </row>
    <row r="138" customFormat="false" ht="14.25" hidden="false" customHeight="true" outlineLevel="0" collapsed="false">
      <c r="A138" s="81" t="s">
        <v>7</v>
      </c>
      <c r="B138" s="82" t="s">
        <v>137</v>
      </c>
      <c r="C138" s="82"/>
      <c r="D138" s="82"/>
      <c r="E138" s="82"/>
      <c r="F138" s="82"/>
      <c r="G138" s="82"/>
      <c r="H138" s="82"/>
      <c r="I138" s="82"/>
      <c r="J138" s="51" t="n">
        <f aca="false">J26</f>
        <v>1184.93</v>
      </c>
    </row>
    <row r="139" customFormat="false" ht="14.25" hidden="false" customHeight="true" outlineLevel="0" collapsed="false">
      <c r="A139" s="81" t="s">
        <v>9</v>
      </c>
      <c r="B139" s="82" t="s">
        <v>34</v>
      </c>
      <c r="C139" s="82"/>
      <c r="D139" s="82"/>
      <c r="E139" s="82"/>
      <c r="F139" s="82"/>
      <c r="G139" s="82"/>
      <c r="H139" s="82"/>
      <c r="I139" s="82"/>
      <c r="J139" s="51" t="n">
        <f aca="false">J67</f>
        <v>1078.15</v>
      </c>
    </row>
    <row r="140" customFormat="false" ht="14.25" hidden="false" customHeight="true" outlineLevel="0" collapsed="false">
      <c r="A140" s="81" t="s">
        <v>12</v>
      </c>
      <c r="B140" s="82" t="s">
        <v>138</v>
      </c>
      <c r="C140" s="82"/>
      <c r="D140" s="82"/>
      <c r="E140" s="82"/>
      <c r="F140" s="82"/>
      <c r="G140" s="82"/>
      <c r="H140" s="82"/>
      <c r="I140" s="82"/>
      <c r="J140" s="51" t="n">
        <f aca="false">J77</f>
        <v>81.94</v>
      </c>
    </row>
    <row r="141" customFormat="false" ht="14.25" hidden="false" customHeight="true" outlineLevel="0" collapsed="false">
      <c r="A141" s="81" t="s">
        <v>15</v>
      </c>
      <c r="B141" s="82" t="s">
        <v>139</v>
      </c>
      <c r="C141" s="82"/>
      <c r="D141" s="82"/>
      <c r="E141" s="82"/>
      <c r="F141" s="82"/>
      <c r="G141" s="82"/>
      <c r="H141" s="82"/>
      <c r="I141" s="82"/>
      <c r="J141" s="51" t="n">
        <f aca="false">J103</f>
        <v>191.1</v>
      </c>
    </row>
    <row r="142" customFormat="false" ht="14.25" hidden="false" customHeight="true" outlineLevel="0" collapsed="false">
      <c r="A142" s="81" t="s">
        <v>54</v>
      </c>
      <c r="B142" s="82" t="s">
        <v>140</v>
      </c>
      <c r="C142" s="82"/>
      <c r="D142" s="82"/>
      <c r="E142" s="82"/>
      <c r="F142" s="82"/>
      <c r="G142" s="82"/>
      <c r="H142" s="82"/>
      <c r="I142" s="82"/>
      <c r="J142" s="51" t="n">
        <f aca="false">J111</f>
        <v>230.03</v>
      </c>
    </row>
    <row r="143" customFormat="false" ht="14.25" hidden="false" customHeight="true" outlineLevel="0" collapsed="false">
      <c r="A143" s="83" t="s">
        <v>141</v>
      </c>
      <c r="B143" s="83"/>
      <c r="C143" s="83"/>
      <c r="D143" s="83"/>
      <c r="E143" s="83"/>
      <c r="F143" s="83"/>
      <c r="G143" s="83"/>
      <c r="H143" s="83"/>
      <c r="I143" s="83"/>
      <c r="J143" s="63" t="n">
        <f aca="false">SUM(J138:J142)</f>
        <v>2766.15</v>
      </c>
    </row>
    <row r="144" customFormat="false" ht="14.25" hidden="false" customHeight="true" outlineLevel="0" collapsed="false">
      <c r="A144" s="81" t="s">
        <v>56</v>
      </c>
      <c r="B144" s="82" t="s">
        <v>142</v>
      </c>
      <c r="C144" s="82"/>
      <c r="D144" s="82"/>
      <c r="E144" s="82"/>
      <c r="F144" s="82"/>
      <c r="G144" s="82"/>
      <c r="H144" s="82"/>
      <c r="I144" s="82"/>
      <c r="J144" s="51" t="n">
        <f aca="false">J129</f>
        <v>727.56</v>
      </c>
    </row>
    <row r="145" customFormat="false" ht="14.25" hidden="false" customHeight="true" outlineLevel="0" collapsed="false">
      <c r="A145" s="83" t="s">
        <v>143</v>
      </c>
      <c r="B145" s="83"/>
      <c r="C145" s="83"/>
      <c r="D145" s="83"/>
      <c r="E145" s="83"/>
      <c r="F145" s="83"/>
      <c r="G145" s="83"/>
      <c r="H145" s="83"/>
      <c r="I145" s="83"/>
      <c r="J145" s="63" t="n">
        <f aca="false">SUM(J143:J144)</f>
        <v>3493.71</v>
      </c>
      <c r="K145" s="0" t="n">
        <f aca="false">J145*12</f>
        <v>41924.52</v>
      </c>
    </row>
    <row r="146" customFormat="false" ht="12.75" hidden="false" customHeight="true" outlineLevel="0" collapsed="false">
      <c r="A146" s="84"/>
      <c r="B146" s="84"/>
      <c r="C146" s="84"/>
      <c r="D146" s="84"/>
      <c r="E146" s="84"/>
      <c r="F146" s="84"/>
      <c r="G146" s="84"/>
      <c r="H146" s="84"/>
      <c r="I146" s="84"/>
      <c r="J146" s="84"/>
    </row>
    <row r="147" customFormat="false" ht="27" hidden="false" customHeight="true" outlineLevel="0" collapsed="false">
      <c r="A147" s="3" t="s">
        <v>144</v>
      </c>
      <c r="B147" s="3"/>
      <c r="C147" s="3"/>
      <c r="D147" s="3"/>
      <c r="E147" s="3"/>
      <c r="F147" s="3"/>
      <c r="G147" s="3"/>
      <c r="H147" s="3"/>
      <c r="I147" s="3"/>
      <c r="J147" s="3"/>
    </row>
    <row r="148" customFormat="false" ht="12.75" hidden="false" customHeight="true" outlineLevel="0" collapsed="false">
      <c r="A148" s="85" t="s">
        <v>145</v>
      </c>
      <c r="B148" s="85"/>
      <c r="C148" s="85"/>
      <c r="D148" s="85"/>
      <c r="E148" s="85"/>
      <c r="F148" s="85"/>
      <c r="G148" s="85" t="s">
        <v>146</v>
      </c>
      <c r="H148" s="85"/>
      <c r="I148" s="85"/>
      <c r="J148" s="85"/>
    </row>
    <row r="149" customFormat="false" ht="12.75" hidden="false" customHeight="true" outlineLevel="0" collapsed="false">
      <c r="A149" s="86" t="s">
        <v>147</v>
      </c>
      <c r="B149" s="86"/>
      <c r="C149" s="86"/>
      <c r="D149" s="86"/>
      <c r="E149" s="86"/>
      <c r="F149" s="86"/>
      <c r="G149" s="87" t="n">
        <v>1</v>
      </c>
      <c r="H149" s="87"/>
      <c r="I149" s="87"/>
      <c r="J149" s="87"/>
    </row>
    <row r="150" customFormat="false" ht="12.75" hidden="false" customHeight="true" outlineLevel="0" collapsed="false"/>
    <row r="151" customFormat="false" ht="12.75" hidden="false" customHeight="true" outlineLevel="0" collapsed="false"/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2.75" hidden="false" customHeight="true" outlineLevel="0" collapsed="false"/>
    <row r="222" customFormat="false" ht="12.75" hidden="false" customHeight="true" outlineLevel="0" collapsed="false"/>
    <row r="223" customFormat="false" ht="12.75" hidden="false" customHeight="true" outlineLevel="0" collapsed="false"/>
    <row r="224" customFormat="false" ht="12.75" hidden="false" customHeight="true" outlineLevel="0" collapsed="false"/>
    <row r="225" customFormat="false" ht="12.75" hidden="false" customHeight="true" outlineLevel="0" collapsed="false"/>
    <row r="226" customFormat="false" ht="12.75" hidden="false" customHeight="true" outlineLevel="0" collapsed="false"/>
    <row r="227" customFormat="false" ht="12.75" hidden="false" customHeight="true" outlineLevel="0" collapsed="false"/>
    <row r="228" customFormat="false" ht="12.75" hidden="false" customHeight="true" outlineLevel="0" collapsed="false"/>
    <row r="229" customFormat="false" ht="12.75" hidden="false" customHeight="true" outlineLevel="0" collapsed="false"/>
    <row r="230" customFormat="false" ht="12.75" hidden="false" customHeight="true" outlineLevel="0" collapsed="false"/>
    <row r="231" customFormat="false" ht="12.75" hidden="false" customHeight="true" outlineLevel="0" collapsed="false"/>
    <row r="232" customFormat="false" ht="12.75" hidden="false" customHeight="true" outlineLevel="0" collapsed="false"/>
    <row r="233" customFormat="false" ht="12.75" hidden="false" customHeight="true" outlineLevel="0" collapsed="false"/>
    <row r="234" customFormat="false" ht="12.75" hidden="false" customHeight="true" outlineLevel="0" collapsed="false"/>
    <row r="235" customFormat="false" ht="12.75" hidden="false" customHeight="true" outlineLevel="0" collapsed="false"/>
    <row r="236" customFormat="false" ht="12.75" hidden="false" customHeight="true" outlineLevel="0" collapsed="false"/>
    <row r="237" customFormat="false" ht="12.75" hidden="false" customHeight="true" outlineLevel="0" collapsed="false"/>
    <row r="238" customFormat="false" ht="12.75" hidden="false" customHeight="true" outlineLevel="0" collapsed="false"/>
    <row r="239" customFormat="false" ht="12.75" hidden="false" customHeight="true" outlineLevel="0" collapsed="false"/>
    <row r="240" customFormat="false" ht="12.75" hidden="false" customHeight="true" outlineLevel="0" collapsed="false"/>
    <row r="241" customFormat="false" ht="12.75" hidden="false" customHeight="true" outlineLevel="0" collapsed="false"/>
    <row r="242" customFormat="false" ht="12.75" hidden="false" customHeight="true" outlineLevel="0" collapsed="false"/>
    <row r="243" customFormat="false" ht="12.75" hidden="false" customHeight="true" outlineLevel="0" collapsed="false"/>
    <row r="244" customFormat="false" ht="12.75" hidden="false" customHeight="true" outlineLevel="0" collapsed="false"/>
    <row r="245" customFormat="false" ht="12.75" hidden="false" customHeight="true" outlineLevel="0" collapsed="false"/>
    <row r="246" customFormat="false" ht="12.75" hidden="false" customHeight="true" outlineLevel="0" collapsed="false"/>
    <row r="247" customFormat="false" ht="12.75" hidden="false" customHeight="true" outlineLevel="0" collapsed="false"/>
    <row r="248" customFormat="false" ht="12.75" hidden="false" customHeight="true" outlineLevel="0" collapsed="false"/>
    <row r="249" customFormat="false" ht="12.75" hidden="false" customHeight="true" outlineLevel="0" collapsed="false"/>
    <row r="250" customFormat="false" ht="12.75" hidden="false" customHeight="true" outlineLevel="0" collapsed="false"/>
    <row r="251" customFormat="false" ht="12.75" hidden="false" customHeight="true" outlineLevel="0" collapsed="false"/>
    <row r="252" customFormat="false" ht="12.75" hidden="false" customHeight="true" outlineLevel="0" collapsed="false"/>
    <row r="253" customFormat="false" ht="12.75" hidden="false" customHeight="true" outlineLevel="0" collapsed="false"/>
    <row r="254" customFormat="false" ht="12.75" hidden="false" customHeight="true" outlineLevel="0" collapsed="false"/>
    <row r="255" customFormat="false" ht="12.75" hidden="false" customHeight="true" outlineLevel="0" collapsed="false"/>
    <row r="256" customFormat="false" ht="12.75" hidden="false" customHeight="true" outlineLevel="0" collapsed="false"/>
    <row r="257" customFormat="false" ht="12.75" hidden="false" customHeight="true" outlineLevel="0" collapsed="false"/>
    <row r="258" customFormat="false" ht="12.75" hidden="false" customHeight="true" outlineLevel="0" collapsed="false"/>
    <row r="259" customFormat="false" ht="12.75" hidden="false" customHeight="true" outlineLevel="0" collapsed="false"/>
    <row r="260" customFormat="false" ht="12.75" hidden="false" customHeight="true" outlineLevel="0" collapsed="false"/>
    <row r="261" customFormat="false" ht="12.75" hidden="false" customHeight="true" outlineLevel="0" collapsed="false"/>
    <row r="262" customFormat="false" ht="12.75" hidden="false" customHeight="true" outlineLevel="0" collapsed="false"/>
    <row r="263" customFormat="false" ht="12.75" hidden="false" customHeight="true" outlineLevel="0" collapsed="false"/>
    <row r="264" customFormat="false" ht="12.75" hidden="false" customHeight="true" outlineLevel="0" collapsed="false"/>
    <row r="265" customFormat="false" ht="12.75" hidden="false" customHeight="true" outlineLevel="0" collapsed="false"/>
    <row r="266" customFormat="false" ht="12.75" hidden="false" customHeight="true" outlineLevel="0" collapsed="false"/>
    <row r="267" customFormat="false" ht="12.75" hidden="false" customHeight="true" outlineLevel="0" collapsed="false"/>
    <row r="268" customFormat="false" ht="12.75" hidden="false" customHeight="true" outlineLevel="0" collapsed="false"/>
    <row r="269" customFormat="false" ht="12.75" hidden="false" customHeight="true" outlineLevel="0" collapsed="false"/>
    <row r="270" customFormat="false" ht="12.75" hidden="false" customHeight="true" outlineLevel="0" collapsed="false"/>
    <row r="271" customFormat="false" ht="12.75" hidden="false" customHeight="true" outlineLevel="0" collapsed="false"/>
    <row r="272" customFormat="false" ht="12.75" hidden="false" customHeight="true" outlineLevel="0" collapsed="false"/>
    <row r="273" customFormat="false" ht="12.75" hidden="false" customHeight="true" outlineLevel="0" collapsed="false"/>
    <row r="274" customFormat="false" ht="12.75" hidden="false" customHeight="true" outlineLevel="0" collapsed="false"/>
    <row r="275" customFormat="false" ht="12.75" hidden="false" customHeight="true" outlineLevel="0" collapsed="false"/>
    <row r="276" customFormat="false" ht="12.75" hidden="false" customHeight="true" outlineLevel="0" collapsed="false"/>
    <row r="277" customFormat="false" ht="12.75" hidden="false" customHeight="true" outlineLevel="0" collapsed="false"/>
    <row r="278" customFormat="false" ht="12.75" hidden="false" customHeight="true" outlineLevel="0" collapsed="false"/>
    <row r="279" customFormat="false" ht="12.75" hidden="false" customHeight="true" outlineLevel="0" collapsed="false"/>
    <row r="280" customFormat="false" ht="12.75" hidden="false" customHeight="true" outlineLevel="0" collapsed="false"/>
    <row r="281" customFormat="false" ht="12.75" hidden="false" customHeight="true" outlineLevel="0" collapsed="false"/>
    <row r="282" customFormat="false" ht="12.75" hidden="false" customHeight="true" outlineLevel="0" collapsed="false"/>
    <row r="283" customFormat="false" ht="12.75" hidden="false" customHeight="true" outlineLevel="0" collapsed="false"/>
    <row r="284" customFormat="false" ht="12.75" hidden="false" customHeight="true" outlineLevel="0" collapsed="false"/>
    <row r="285" customFormat="false" ht="12.75" hidden="false" customHeight="true" outlineLevel="0" collapsed="false"/>
    <row r="286" customFormat="false" ht="12.75" hidden="false" customHeight="true" outlineLevel="0" collapsed="false"/>
    <row r="287" customFormat="false" ht="12.75" hidden="false" customHeight="true" outlineLevel="0" collapsed="false"/>
    <row r="288" customFormat="false" ht="12.75" hidden="false" customHeight="true" outlineLevel="0" collapsed="false"/>
    <row r="289" customFormat="false" ht="12.75" hidden="false" customHeight="true" outlineLevel="0" collapsed="false"/>
    <row r="290" customFormat="false" ht="12.75" hidden="false" customHeight="true" outlineLevel="0" collapsed="false"/>
    <row r="291" customFormat="false" ht="12.75" hidden="false" customHeight="true" outlineLevel="0" collapsed="false"/>
    <row r="292" customFormat="false" ht="12.75" hidden="false" customHeight="true" outlineLevel="0" collapsed="false"/>
    <row r="293" customFormat="false" ht="12.75" hidden="false" customHeight="true" outlineLevel="0" collapsed="false"/>
    <row r="294" customFormat="false" ht="12.75" hidden="false" customHeight="true" outlineLevel="0" collapsed="false"/>
    <row r="295" customFormat="false" ht="12.75" hidden="false" customHeight="true" outlineLevel="0" collapsed="false"/>
    <row r="296" customFormat="false" ht="12.75" hidden="false" customHeight="true" outlineLevel="0" collapsed="false"/>
    <row r="297" customFormat="false" ht="12.75" hidden="false" customHeight="true" outlineLevel="0" collapsed="false"/>
    <row r="298" customFormat="false" ht="12.75" hidden="false" customHeight="true" outlineLevel="0" collapsed="false"/>
    <row r="299" customFormat="false" ht="12.75" hidden="false" customHeight="true" outlineLevel="0" collapsed="false"/>
    <row r="300" customFormat="false" ht="12.75" hidden="false" customHeight="true" outlineLevel="0" collapsed="false"/>
    <row r="301" customFormat="false" ht="12.75" hidden="false" customHeight="true" outlineLevel="0" collapsed="false"/>
    <row r="302" customFormat="false" ht="12.75" hidden="false" customHeight="true" outlineLevel="0" collapsed="false"/>
    <row r="303" customFormat="false" ht="12.75" hidden="false" customHeight="true" outlineLevel="0" collapsed="false"/>
    <row r="304" customFormat="false" ht="12.75" hidden="false" customHeight="true" outlineLevel="0" collapsed="false"/>
    <row r="305" customFormat="false" ht="12.75" hidden="false" customHeight="true" outlineLevel="0" collapsed="false"/>
    <row r="306" customFormat="false" ht="12.75" hidden="false" customHeight="true" outlineLevel="0" collapsed="false"/>
    <row r="307" customFormat="false" ht="12.75" hidden="false" customHeight="true" outlineLevel="0" collapsed="false"/>
    <row r="308" customFormat="false" ht="12.75" hidden="false" customHeight="true" outlineLevel="0" collapsed="false"/>
    <row r="309" customFormat="false" ht="12.75" hidden="false" customHeight="true" outlineLevel="0" collapsed="false"/>
    <row r="310" customFormat="false" ht="12.75" hidden="false" customHeight="true" outlineLevel="0" collapsed="false"/>
    <row r="311" customFormat="false" ht="12.75" hidden="false" customHeight="true" outlineLevel="0" collapsed="false"/>
    <row r="312" customFormat="false" ht="12.75" hidden="false" customHeight="true" outlineLevel="0" collapsed="false"/>
    <row r="313" customFormat="false" ht="12.75" hidden="false" customHeight="true" outlineLevel="0" collapsed="false"/>
    <row r="314" customFormat="false" ht="12.75" hidden="false" customHeight="true" outlineLevel="0" collapsed="false"/>
    <row r="315" customFormat="false" ht="12.75" hidden="false" customHeight="true" outlineLevel="0" collapsed="false"/>
    <row r="316" customFormat="false" ht="12.75" hidden="false" customHeight="true" outlineLevel="0" collapsed="false"/>
    <row r="317" customFormat="false" ht="12.75" hidden="false" customHeight="true" outlineLevel="0" collapsed="false"/>
    <row r="318" customFormat="false" ht="12.75" hidden="false" customHeight="true" outlineLevel="0" collapsed="false"/>
    <row r="319" customFormat="false" ht="12.75" hidden="false" customHeight="true" outlineLevel="0" collapsed="false"/>
    <row r="320" customFormat="false" ht="12.75" hidden="false" customHeight="true" outlineLevel="0" collapsed="false"/>
    <row r="321" customFormat="false" ht="12.75" hidden="false" customHeight="true" outlineLevel="0" collapsed="false"/>
    <row r="322" customFormat="false" ht="12.75" hidden="false" customHeight="true" outlineLevel="0" collapsed="false"/>
    <row r="323" customFormat="false" ht="12.75" hidden="false" customHeight="true" outlineLevel="0" collapsed="false"/>
    <row r="324" customFormat="false" ht="12.75" hidden="false" customHeight="true" outlineLevel="0" collapsed="false"/>
    <row r="325" customFormat="false" ht="12.75" hidden="false" customHeight="true" outlineLevel="0" collapsed="false"/>
    <row r="326" customFormat="false" ht="12.75" hidden="false" customHeight="true" outlineLevel="0" collapsed="false"/>
    <row r="327" customFormat="false" ht="12.75" hidden="false" customHeight="true" outlineLevel="0" collapsed="false"/>
    <row r="328" customFormat="false" ht="12.75" hidden="false" customHeight="true" outlineLevel="0" collapsed="false"/>
    <row r="329" customFormat="false" ht="12.75" hidden="false" customHeight="true" outlineLevel="0" collapsed="false"/>
    <row r="330" customFormat="false" ht="12.75" hidden="false" customHeight="true" outlineLevel="0" collapsed="false"/>
    <row r="331" customFormat="false" ht="12.75" hidden="false" customHeight="true" outlineLevel="0" collapsed="false"/>
    <row r="332" customFormat="false" ht="12.75" hidden="false" customHeight="true" outlineLevel="0" collapsed="false"/>
    <row r="333" customFormat="false" ht="12.75" hidden="false" customHeight="true" outlineLevel="0" collapsed="false"/>
    <row r="334" customFormat="false" ht="12.75" hidden="false" customHeight="true" outlineLevel="0" collapsed="false"/>
    <row r="335" customFormat="false" ht="12.75" hidden="false" customHeight="true" outlineLevel="0" collapsed="false"/>
    <row r="336" customFormat="false" ht="12.75" hidden="false" customHeight="true" outlineLevel="0" collapsed="false"/>
    <row r="337" customFormat="false" ht="12.75" hidden="false" customHeight="true" outlineLevel="0" collapsed="false"/>
    <row r="338" customFormat="false" ht="12.75" hidden="false" customHeight="true" outlineLevel="0" collapsed="false"/>
    <row r="339" customFormat="false" ht="12.75" hidden="false" customHeight="true" outlineLevel="0" collapsed="false"/>
    <row r="340" customFormat="false" ht="12.75" hidden="false" customHeight="true" outlineLevel="0" collapsed="false"/>
    <row r="341" customFormat="false" ht="12.75" hidden="false" customHeight="true" outlineLevel="0" collapsed="false"/>
    <row r="342" customFormat="false" ht="12.75" hidden="false" customHeight="true" outlineLevel="0" collapsed="false"/>
    <row r="343" customFormat="false" ht="12.75" hidden="false" customHeight="true" outlineLevel="0" collapsed="false"/>
    <row r="344" customFormat="false" ht="12.75" hidden="false" customHeight="true" outlineLevel="0" collapsed="false"/>
    <row r="345" customFormat="false" ht="12.75" hidden="false" customHeight="true" outlineLevel="0" collapsed="false"/>
    <row r="346" customFormat="false" ht="12.75" hidden="false" customHeight="true" outlineLevel="0" collapsed="false"/>
    <row r="347" customFormat="false" ht="12.75" hidden="false" customHeight="true" outlineLevel="0" collapsed="false"/>
    <row r="348" customFormat="false" ht="12.75" hidden="false" customHeight="true" outlineLevel="0" collapsed="false"/>
    <row r="349" customFormat="false" ht="12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164"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4:J14"/>
    <mergeCell ref="A15:J15"/>
    <mergeCell ref="B16:G16"/>
    <mergeCell ref="H16:J16"/>
    <mergeCell ref="B17:G17"/>
    <mergeCell ref="H17:J17"/>
    <mergeCell ref="B18:G18"/>
    <mergeCell ref="H18:J18"/>
    <mergeCell ref="B19:G19"/>
    <mergeCell ref="H19:J19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B53:H53"/>
    <mergeCell ref="B54:H54"/>
    <mergeCell ref="B55:I55"/>
    <mergeCell ref="B56:H56"/>
    <mergeCell ref="B57:H57"/>
    <mergeCell ref="B58:I58"/>
    <mergeCell ref="B59:I59"/>
    <mergeCell ref="A60:I60"/>
    <mergeCell ref="A61:J61"/>
    <mergeCell ref="A62:J62"/>
    <mergeCell ref="B63:I63"/>
    <mergeCell ref="C64:I64"/>
    <mergeCell ref="C65:I65"/>
    <mergeCell ref="C66:I66"/>
    <mergeCell ref="A67:I67"/>
    <mergeCell ref="A68:J68"/>
    <mergeCell ref="A69:J69"/>
    <mergeCell ref="B70:I70"/>
    <mergeCell ref="B71:I71"/>
    <mergeCell ref="B72:I72"/>
    <mergeCell ref="B73:H73"/>
    <mergeCell ref="B74:I74"/>
    <mergeCell ref="B75:I75"/>
    <mergeCell ref="B76:H76"/>
    <mergeCell ref="A77:I77"/>
    <mergeCell ref="A78:J78"/>
    <mergeCell ref="A79:J79"/>
    <mergeCell ref="A80:I80"/>
    <mergeCell ref="A81:J81"/>
    <mergeCell ref="B82:I82"/>
    <mergeCell ref="B83:H83"/>
    <mergeCell ref="B84:I84"/>
    <mergeCell ref="B85:I85"/>
    <mergeCell ref="B86:I86"/>
    <mergeCell ref="B87:I87"/>
    <mergeCell ref="B88:I88"/>
    <mergeCell ref="A89:I89"/>
    <mergeCell ref="B90:I90"/>
    <mergeCell ref="A91:I91"/>
    <mergeCell ref="A92:J92"/>
    <mergeCell ref="B93:I93"/>
    <mergeCell ref="B94:I94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A104:J104"/>
    <mergeCell ref="A105:J105"/>
    <mergeCell ref="B106:I106"/>
    <mergeCell ref="B107:I107"/>
    <mergeCell ref="B108:I108"/>
    <mergeCell ref="B109:I109"/>
    <mergeCell ref="B110:I110"/>
    <mergeCell ref="A111:I111"/>
    <mergeCell ref="A112:J112"/>
    <mergeCell ref="A113:J113"/>
    <mergeCell ref="B114:H114"/>
    <mergeCell ref="A115:H115"/>
    <mergeCell ref="B116:H116"/>
    <mergeCell ref="A117:H117"/>
    <mergeCell ref="B118:H118"/>
    <mergeCell ref="A119:H119"/>
    <mergeCell ref="B120:H120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A137:I137"/>
    <mergeCell ref="B138:I138"/>
    <mergeCell ref="B139:I139"/>
    <mergeCell ref="B140:I140"/>
    <mergeCell ref="B141:I141"/>
    <mergeCell ref="B142:I142"/>
    <mergeCell ref="A143:I143"/>
    <mergeCell ref="B144:I144"/>
    <mergeCell ref="A145:I145"/>
    <mergeCell ref="A146:J146"/>
    <mergeCell ref="A147:J147"/>
    <mergeCell ref="A148:F148"/>
    <mergeCell ref="G148:J148"/>
    <mergeCell ref="A149:F149"/>
    <mergeCell ref="G149:J149"/>
  </mergeCells>
  <printOptions headings="false" gridLines="false" gridLinesSet="true" horizontalCentered="false" verticalCentered="false"/>
  <pageMargins left="0.7" right="0.7" top="0.75" bottom="0.75" header="0" footer="0"/>
  <pageSetup paperSize="1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2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.29"/>
    <col collapsed="false" customWidth="true" hidden="false" outlineLevel="0" max="2" min="2" style="0" width="27.29"/>
    <col collapsed="false" customWidth="true" hidden="false" outlineLevel="0" max="3" min="3" style="0" width="13.57"/>
    <col collapsed="false" customWidth="true" hidden="false" outlineLevel="0" max="4" min="4" style="0" width="15"/>
    <col collapsed="false" customWidth="true" hidden="false" outlineLevel="0" max="5" min="5" style="0" width="12.14"/>
    <col collapsed="false" customWidth="true" hidden="false" outlineLevel="0" max="6" min="6" style="0" width="11.42"/>
    <col collapsed="false" customWidth="true" hidden="false" outlineLevel="0" max="7" min="7" style="0" width="13.86"/>
  </cols>
  <sheetData>
    <row r="1" customFormat="false" ht="18" hidden="false" customHeight="true" outlineLevel="0" collapsed="false">
      <c r="A1" s="88" t="s">
        <v>0</v>
      </c>
      <c r="B1" s="88"/>
      <c r="C1" s="88"/>
      <c r="D1" s="88"/>
      <c r="E1" s="88"/>
      <c r="F1" s="88"/>
      <c r="G1" s="88"/>
    </row>
    <row r="2" customFormat="false" ht="23.25" hidden="false" customHeight="true" outlineLevel="0" collapsed="false">
      <c r="A2" s="2" t="s">
        <v>148</v>
      </c>
      <c r="B2" s="2"/>
      <c r="C2" s="2"/>
      <c r="D2" s="2"/>
      <c r="E2" s="2"/>
      <c r="F2" s="2"/>
      <c r="G2" s="2"/>
    </row>
    <row r="3" customFormat="false" ht="12.75" hidden="false" customHeight="true" outlineLevel="0" collapsed="false">
      <c r="A3" s="3" t="s">
        <v>2</v>
      </c>
      <c r="B3" s="3"/>
      <c r="C3" s="3"/>
      <c r="D3" s="3"/>
      <c r="E3" s="3"/>
      <c r="F3" s="4" t="s">
        <v>149</v>
      </c>
      <c r="G3" s="4"/>
    </row>
    <row r="4" customFormat="false" ht="12.75" hidden="false" customHeight="true" outlineLevel="0" collapsed="false">
      <c r="A4" s="3" t="s">
        <v>4</v>
      </c>
      <c r="B4" s="3"/>
      <c r="C4" s="3"/>
      <c r="D4" s="3"/>
      <c r="E4" s="3"/>
      <c r="F4" s="4"/>
      <c r="G4" s="4"/>
    </row>
    <row r="5" customFormat="false" ht="12.75" hidden="false" customHeight="true" outlineLevel="0" collapsed="false">
      <c r="A5" s="3" t="s">
        <v>5</v>
      </c>
      <c r="B5" s="3"/>
      <c r="C5" s="3"/>
      <c r="D5" s="3"/>
      <c r="E5" s="3"/>
      <c r="F5" s="3"/>
      <c r="G5" s="3"/>
    </row>
    <row r="6" customFormat="false" ht="15" hidden="false" customHeight="true" outlineLevel="0" collapsed="false">
      <c r="A6" s="12" t="s">
        <v>6</v>
      </c>
      <c r="B6" s="12"/>
      <c r="C6" s="12"/>
      <c r="D6" s="12"/>
      <c r="E6" s="12"/>
      <c r="F6" s="12"/>
      <c r="G6" s="12"/>
    </row>
    <row r="7" customFormat="false" ht="12.75" hidden="false" customHeight="true" outlineLevel="0" collapsed="false">
      <c r="A7" s="6" t="s">
        <v>7</v>
      </c>
      <c r="B7" s="3" t="s">
        <v>8</v>
      </c>
      <c r="C7" s="3"/>
      <c r="D7" s="3"/>
      <c r="E7" s="3"/>
      <c r="F7" s="7"/>
      <c r="G7" s="7"/>
    </row>
    <row r="8" customFormat="false" ht="12.75" hidden="false" customHeight="true" outlineLevel="0" collapsed="false">
      <c r="A8" s="6" t="s">
        <v>9</v>
      </c>
      <c r="B8" s="3" t="s">
        <v>10</v>
      </c>
      <c r="C8" s="3"/>
      <c r="D8" s="3"/>
      <c r="E8" s="3"/>
      <c r="F8" s="7" t="s">
        <v>11</v>
      </c>
      <c r="G8" s="7"/>
    </row>
    <row r="9" customFormat="false" ht="12.75" hidden="false" customHeight="true" outlineLevel="0" collapsed="false">
      <c r="A9" s="6" t="s">
        <v>12</v>
      </c>
      <c r="B9" s="3" t="s">
        <v>13</v>
      </c>
      <c r="C9" s="3"/>
      <c r="D9" s="3"/>
      <c r="E9" s="3"/>
      <c r="F9" s="7" t="s">
        <v>150</v>
      </c>
      <c r="G9" s="7"/>
    </row>
    <row r="10" customFormat="false" ht="13.5" hidden="false" customHeight="true" outlineLevel="0" collapsed="false">
      <c r="A10" s="6" t="s">
        <v>15</v>
      </c>
      <c r="B10" s="3" t="s">
        <v>16</v>
      </c>
      <c r="C10" s="3"/>
      <c r="D10" s="3"/>
      <c r="E10" s="3"/>
      <c r="F10" s="4" t="n">
        <v>12</v>
      </c>
      <c r="G10" s="4"/>
    </row>
    <row r="11" customFormat="false" ht="13.5" hidden="false" customHeight="true" outlineLevel="0" collapsed="false">
      <c r="A11" s="89"/>
      <c r="B11" s="89"/>
      <c r="C11" s="89"/>
      <c r="D11" s="89"/>
      <c r="E11" s="89"/>
      <c r="F11" s="89"/>
      <c r="G11" s="89"/>
    </row>
    <row r="12" customFormat="false" ht="18" hidden="false" customHeight="true" outlineLevel="0" collapsed="false">
      <c r="A12" s="90" t="s">
        <v>151</v>
      </c>
      <c r="B12" s="90"/>
      <c r="C12" s="90"/>
      <c r="D12" s="90"/>
      <c r="E12" s="90"/>
      <c r="F12" s="90"/>
      <c r="G12" s="90"/>
    </row>
    <row r="13" customFormat="false" ht="51" hidden="false" customHeight="true" outlineLevel="0" collapsed="false">
      <c r="A13" s="91"/>
      <c r="B13" s="92" t="s">
        <v>152</v>
      </c>
      <c r="C13" s="92" t="s">
        <v>153</v>
      </c>
      <c r="D13" s="92" t="s">
        <v>154</v>
      </c>
      <c r="E13" s="92" t="s">
        <v>155</v>
      </c>
      <c r="F13" s="92" t="s">
        <v>156</v>
      </c>
      <c r="G13" s="92" t="s">
        <v>157</v>
      </c>
    </row>
    <row r="14" customFormat="false" ht="12.75" hidden="false" customHeight="true" outlineLevel="0" collapsed="false">
      <c r="A14" s="93" t="s">
        <v>158</v>
      </c>
      <c r="B14" s="94" t="s">
        <v>147</v>
      </c>
      <c r="C14" s="95" t="n">
        <f aca="false">'MANUT. PREDIAL'!J145</f>
        <v>3493.71</v>
      </c>
      <c r="D14" s="93" t="n">
        <v>1</v>
      </c>
      <c r="E14" s="95" t="n">
        <f aca="false">C14*D14</f>
        <v>3493.71</v>
      </c>
      <c r="F14" s="93" t="n">
        <v>1</v>
      </c>
      <c r="G14" s="95" t="n">
        <f aca="false">PRODUCT(E14:F14)</f>
        <v>3493.71</v>
      </c>
    </row>
    <row r="16" customFormat="false" ht="13.5" hidden="false" customHeight="true" outlineLevel="0" collapsed="false">
      <c r="A16" s="96" t="s">
        <v>159</v>
      </c>
      <c r="B16" s="96"/>
      <c r="C16" s="96"/>
      <c r="D16" s="96"/>
      <c r="E16" s="96"/>
      <c r="F16" s="96"/>
      <c r="G16" s="97" t="n">
        <f aca="false">SUM(G14)</f>
        <v>3493.71</v>
      </c>
    </row>
    <row r="17" customFormat="false" ht="13.5" hidden="false" customHeight="true" outlineLevel="0" collapsed="false">
      <c r="A17" s="89"/>
      <c r="B17" s="89"/>
      <c r="C17" s="89"/>
      <c r="D17" s="89"/>
      <c r="E17" s="89"/>
      <c r="F17" s="89"/>
      <c r="G17" s="89"/>
    </row>
    <row r="18" customFormat="false" ht="18.75" hidden="false" customHeight="true" outlineLevel="0" collapsed="false">
      <c r="A18" s="98" t="s">
        <v>160</v>
      </c>
      <c r="B18" s="98"/>
      <c r="C18" s="98"/>
      <c r="D18" s="98"/>
      <c r="E18" s="98"/>
      <c r="F18" s="98"/>
      <c r="G18" s="98"/>
    </row>
    <row r="19" customFormat="false" ht="12.75" hidden="false" customHeight="true" outlineLevel="0" collapsed="false">
      <c r="A19" s="99" t="s">
        <v>7</v>
      </c>
      <c r="B19" s="100" t="s">
        <v>161</v>
      </c>
      <c r="C19" s="100"/>
      <c r="D19" s="100"/>
      <c r="E19" s="100"/>
      <c r="F19" s="100"/>
      <c r="G19" s="101" t="n">
        <f aca="false">G16</f>
        <v>3493.71</v>
      </c>
    </row>
    <row r="20" customFormat="false" ht="13.5" hidden="false" customHeight="true" outlineLevel="0" collapsed="false">
      <c r="A20" s="102" t="s">
        <v>9</v>
      </c>
      <c r="B20" s="103" t="s">
        <v>162</v>
      </c>
      <c r="C20" s="103"/>
      <c r="D20" s="103"/>
      <c r="E20" s="103"/>
      <c r="F20" s="103"/>
      <c r="G20" s="104" t="n">
        <v>12</v>
      </c>
    </row>
    <row r="21" customFormat="false" ht="13.5" hidden="false" customHeight="true" outlineLevel="0" collapsed="false">
      <c r="A21" s="105" t="s">
        <v>12</v>
      </c>
      <c r="B21" s="106" t="s">
        <v>163</v>
      </c>
      <c r="C21" s="106"/>
      <c r="D21" s="106"/>
      <c r="E21" s="106"/>
      <c r="F21" s="106"/>
      <c r="G21" s="107" t="n">
        <f aca="false">G16*12</f>
        <v>41924.52</v>
      </c>
    </row>
    <row r="22" customFormat="false" ht="12.75" hidden="false" customHeight="true" outlineLevel="0" collapsed="false"/>
    <row r="23" customFormat="false" ht="12.75" hidden="false" customHeight="true" outlineLevel="0" collapsed="false"/>
    <row r="24" customFormat="false" ht="12.75" hidden="false" customHeight="true" outlineLevel="0" collapsed="false"/>
    <row r="25" customFormat="false" ht="12.75" hidden="false" customHeight="true" outlineLevel="0" collapsed="false"/>
    <row r="26" customFormat="false" ht="12.75" hidden="false" customHeight="true" outlineLevel="0" collapsed="false"/>
    <row r="27" customFormat="false" ht="12.75" hidden="false" customHeight="true" outlineLevel="0" collapsed="false"/>
    <row r="28" customFormat="false" ht="12.75" hidden="false" customHeight="true" outlineLevel="0" collapsed="false"/>
    <row r="29" customFormat="false" ht="12.75" hidden="false" customHeight="true" outlineLevel="0" collapsed="false"/>
    <row r="30" customFormat="false" ht="12.75" hidden="false" customHeight="true" outlineLevel="0" collapsed="false"/>
    <row r="31" customFormat="false" ht="12.75" hidden="false" customHeight="true" outlineLevel="0" collapsed="false"/>
    <row r="32" customFormat="false" ht="12.75" hidden="false" customHeight="true" outlineLevel="0" collapsed="false"/>
    <row r="33" customFormat="false" ht="12.75" hidden="false" customHeight="true" outlineLevel="0" collapsed="false"/>
    <row r="34" customFormat="false" ht="12.75" hidden="false" customHeight="true" outlineLevel="0" collapsed="false"/>
    <row r="35" customFormat="false" ht="12.75" hidden="false" customHeight="true" outlineLevel="0" collapsed="false"/>
    <row r="36" customFormat="false" ht="12.75" hidden="false" customHeight="true" outlineLevel="0" collapsed="false"/>
    <row r="37" customFormat="false" ht="12.75" hidden="false" customHeight="true" outlineLevel="0" collapsed="false"/>
    <row r="38" customFormat="false" ht="12.75" hidden="false" customHeight="true" outlineLevel="0" collapsed="false"/>
    <row r="39" customFormat="false" ht="12.75" hidden="false" customHeight="true" outlineLevel="0" collapsed="false"/>
    <row r="40" customFormat="false" ht="12.75" hidden="false" customHeight="true" outlineLevel="0" collapsed="false"/>
    <row r="41" customFormat="false" ht="12.75" hidden="false" customHeight="true" outlineLevel="0" collapsed="false"/>
    <row r="42" customFormat="false" ht="12.75" hidden="false" customHeight="true" outlineLevel="0" collapsed="false"/>
    <row r="43" customFormat="false" ht="12.75" hidden="false" customHeight="true" outlineLevel="0" collapsed="false"/>
    <row r="44" customFormat="false" ht="12.75" hidden="false" customHeight="true" outlineLevel="0" collapsed="false"/>
    <row r="45" customFormat="false" ht="12.75" hidden="false" customHeight="true" outlineLevel="0" collapsed="false"/>
    <row r="46" customFormat="false" ht="12.75" hidden="false" customHeight="true" outlineLevel="0" collapsed="false"/>
    <row r="47" customFormat="false" ht="12.75" hidden="false" customHeight="true" outlineLevel="0" collapsed="false"/>
    <row r="48" customFormat="false" ht="12.75" hidden="false" customHeight="true" outlineLevel="0" collapsed="false"/>
    <row r="49" customFormat="false" ht="12.75" hidden="false" customHeight="true" outlineLevel="0" collapsed="false"/>
    <row r="50" customFormat="false" ht="12.75" hidden="false" customHeight="true" outlineLevel="0" collapsed="false"/>
    <row r="51" customFormat="false" ht="12.75" hidden="false" customHeight="true" outlineLevel="0" collapsed="false"/>
    <row r="52" customFormat="false" ht="12.75" hidden="false" customHeight="true" outlineLevel="0" collapsed="false"/>
    <row r="53" customFormat="false" ht="12.75" hidden="false" customHeight="true" outlineLevel="0" collapsed="false"/>
    <row r="54" customFormat="false" ht="12.75" hidden="false" customHeight="true" outlineLevel="0" collapsed="false"/>
    <row r="55" customFormat="false" ht="12.75" hidden="false" customHeight="true" outlineLevel="0" collapsed="false"/>
    <row r="56" customFormat="false" ht="12.75" hidden="false" customHeight="true" outlineLevel="0" collapsed="false"/>
    <row r="57" customFormat="false" ht="12.75" hidden="false" customHeight="true" outlineLevel="0" collapsed="false"/>
    <row r="58" customFormat="false" ht="12.75" hidden="false" customHeight="true" outlineLevel="0" collapsed="false"/>
    <row r="59" customFormat="false" ht="12.75" hidden="false" customHeight="true" outlineLevel="0" collapsed="false"/>
    <row r="60" customFormat="false" ht="12.75" hidden="false" customHeight="true" outlineLevel="0" collapsed="false"/>
    <row r="61" customFormat="false" ht="12.75" hidden="false" customHeight="true" outlineLevel="0" collapsed="false"/>
    <row r="62" customFormat="false" ht="12.75" hidden="false" customHeight="true" outlineLevel="0" collapsed="false"/>
    <row r="63" customFormat="false" ht="12.75" hidden="false" customHeight="true" outlineLevel="0" collapsed="false"/>
    <row r="64" customFormat="false" ht="12.75" hidden="false" customHeight="true" outlineLevel="0" collapsed="false"/>
    <row r="65" customFormat="false" ht="12.75" hidden="false" customHeight="true" outlineLevel="0" collapsed="false"/>
    <row r="66" customFormat="false" ht="12.75" hidden="false" customHeight="true" outlineLevel="0" collapsed="false"/>
    <row r="67" customFormat="false" ht="12.75" hidden="false" customHeight="true" outlineLevel="0" collapsed="false"/>
    <row r="68" customFormat="false" ht="12.75" hidden="false" customHeight="true" outlineLevel="0" collapsed="false"/>
    <row r="69" customFormat="false" ht="12.75" hidden="false" customHeight="true" outlineLevel="0" collapsed="false"/>
    <row r="70" customFormat="false" ht="12.75" hidden="false" customHeight="true" outlineLevel="0" collapsed="false"/>
    <row r="71" customFormat="false" ht="12.75" hidden="false" customHeight="true" outlineLevel="0" collapsed="false"/>
    <row r="72" customFormat="false" ht="12.75" hidden="false" customHeight="true" outlineLevel="0" collapsed="false"/>
    <row r="73" customFormat="false" ht="12.75" hidden="false" customHeight="true" outlineLevel="0" collapsed="false"/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2.75" hidden="false" customHeight="true" outlineLevel="0" collapsed="false"/>
    <row r="105" customFormat="false" ht="12.75" hidden="false" customHeight="true" outlineLevel="0" collapsed="false"/>
    <row r="106" customFormat="false" ht="12.75" hidden="false" customHeight="true" outlineLevel="0" collapsed="false"/>
    <row r="107" customFormat="false" ht="12.75" hidden="false" customHeight="true" outlineLevel="0" collapsed="false"/>
    <row r="108" customFormat="false" ht="12.75" hidden="false" customHeight="true" outlineLevel="0" collapsed="false"/>
    <row r="109" customFormat="false" ht="12.75" hidden="false" customHeight="true" outlineLevel="0" collapsed="false"/>
    <row r="110" customFormat="false" ht="12.75" hidden="false" customHeight="true" outlineLevel="0" collapsed="false"/>
    <row r="111" customFormat="false" ht="12.75" hidden="false" customHeight="true" outlineLevel="0" collapsed="false"/>
    <row r="112" customFormat="false" ht="12.75" hidden="false" customHeight="true" outlineLevel="0" collapsed="false"/>
    <row r="113" customFormat="false" ht="12.75" hidden="false" customHeight="true" outlineLevel="0" collapsed="false"/>
    <row r="114" customFormat="false" ht="12.75" hidden="false" customHeight="true" outlineLevel="0" collapsed="false"/>
    <row r="115" customFormat="false" ht="12.75" hidden="false" customHeight="true" outlineLevel="0" collapsed="false"/>
    <row r="116" customFormat="false" ht="12.75" hidden="false" customHeight="true" outlineLevel="0" collapsed="false"/>
    <row r="117" customFormat="false" ht="12.75" hidden="false" customHeight="true" outlineLevel="0" collapsed="false"/>
    <row r="118" customFormat="false" ht="12.75" hidden="false" customHeight="true" outlineLevel="0" collapsed="false"/>
    <row r="119" customFormat="false" ht="12.75" hidden="false" customHeight="true" outlineLevel="0" collapsed="false"/>
    <row r="120" customFormat="false" ht="12.75" hidden="false" customHeight="true" outlineLevel="0" collapsed="false"/>
    <row r="121" customFormat="false" ht="12.75" hidden="false" customHeight="true" outlineLevel="0" collapsed="false"/>
    <row r="122" customFormat="false" ht="12.75" hidden="false" customHeight="true" outlineLevel="0" collapsed="false"/>
    <row r="123" customFormat="false" ht="12.75" hidden="false" customHeight="true" outlineLevel="0" collapsed="false"/>
    <row r="124" customFormat="false" ht="12.75" hidden="false" customHeight="true" outlineLevel="0" collapsed="false"/>
    <row r="125" customFormat="false" ht="12.75" hidden="false" customHeight="true" outlineLevel="0" collapsed="false"/>
    <row r="126" customFormat="false" ht="12.75" hidden="false" customHeight="true" outlineLevel="0" collapsed="false"/>
    <row r="127" customFormat="false" ht="12.75" hidden="false" customHeight="true" outlineLevel="0" collapsed="false"/>
    <row r="128" customFormat="false" ht="12.75" hidden="false" customHeight="true" outlineLevel="0" collapsed="false"/>
    <row r="129" customFormat="false" ht="12.75" hidden="false" customHeight="true" outlineLevel="0" collapsed="false"/>
    <row r="130" customFormat="false" ht="12.75" hidden="false" customHeight="true" outlineLevel="0" collapsed="false"/>
    <row r="131" customFormat="false" ht="12.75" hidden="false" customHeight="true" outlineLevel="0" collapsed="false"/>
    <row r="132" customFormat="false" ht="12.75" hidden="false" customHeight="true" outlineLevel="0" collapsed="false"/>
    <row r="133" customFormat="false" ht="12.75" hidden="false" customHeight="true" outlineLevel="0" collapsed="false"/>
    <row r="134" customFormat="false" ht="12.75" hidden="false" customHeight="true" outlineLevel="0" collapsed="false"/>
    <row r="135" customFormat="false" ht="12.75" hidden="false" customHeight="true" outlineLevel="0" collapsed="false"/>
    <row r="136" customFormat="false" ht="12.75" hidden="false" customHeight="true" outlineLevel="0" collapsed="false"/>
    <row r="137" customFormat="false" ht="12.75" hidden="false" customHeight="true" outlineLevel="0" collapsed="false"/>
    <row r="138" customFormat="false" ht="12.75" hidden="false" customHeight="true" outlineLevel="0" collapsed="false"/>
    <row r="139" customFormat="false" ht="12.75" hidden="false" customHeight="true" outlineLevel="0" collapsed="false"/>
    <row r="140" customFormat="false" ht="12.75" hidden="false" customHeight="true" outlineLevel="0" collapsed="false"/>
    <row r="141" customFormat="false" ht="12.75" hidden="false" customHeight="true" outlineLevel="0" collapsed="false"/>
    <row r="142" customFormat="false" ht="12.75" hidden="false" customHeight="true" outlineLevel="0" collapsed="false"/>
    <row r="143" customFormat="false" ht="12.75" hidden="false" customHeight="true" outlineLevel="0" collapsed="false"/>
    <row r="144" customFormat="false" ht="12.75" hidden="false" customHeight="true" outlineLevel="0" collapsed="false"/>
    <row r="145" customFormat="false" ht="12.75" hidden="false" customHeight="true" outlineLevel="0" collapsed="false"/>
    <row r="146" customFormat="false" ht="12.75" hidden="false" customHeight="true" outlineLevel="0" collapsed="false"/>
    <row r="147" customFormat="false" ht="12.75" hidden="false" customHeight="true" outlineLevel="0" collapsed="false"/>
    <row r="148" customFormat="false" ht="12.75" hidden="false" customHeight="true" outlineLevel="0" collapsed="false"/>
    <row r="149" customFormat="false" ht="12.75" hidden="false" customHeight="true" outlineLevel="0" collapsed="false"/>
    <row r="150" customFormat="false" ht="12.75" hidden="false" customHeight="true" outlineLevel="0" collapsed="false"/>
    <row r="151" customFormat="false" ht="12.75" hidden="false" customHeight="true" outlineLevel="0" collapsed="false"/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2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24">
    <mergeCell ref="A1:G1"/>
    <mergeCell ref="A2:G2"/>
    <mergeCell ref="A3:E3"/>
    <mergeCell ref="F3:G3"/>
    <mergeCell ref="A4:E4"/>
    <mergeCell ref="F4:G4"/>
    <mergeCell ref="A5:G5"/>
    <mergeCell ref="A6:G6"/>
    <mergeCell ref="B7:E7"/>
    <mergeCell ref="F7:G7"/>
    <mergeCell ref="B8:E8"/>
    <mergeCell ref="F8:G8"/>
    <mergeCell ref="B9:E9"/>
    <mergeCell ref="F9:G9"/>
    <mergeCell ref="B10:E10"/>
    <mergeCell ref="F10:G10"/>
    <mergeCell ref="A11:G11"/>
    <mergeCell ref="A12:G12"/>
    <mergeCell ref="A16:F16"/>
    <mergeCell ref="A17:G17"/>
    <mergeCell ref="A18:G18"/>
    <mergeCell ref="B19:F19"/>
    <mergeCell ref="B20:F20"/>
    <mergeCell ref="B21:F2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AA243"/>
  <sheetViews>
    <sheetView showFormulas="false" showGridLines="true" showRowColHeaders="true" showZeros="true" rightToLeft="false" tabSelected="false" showOutlineSymbols="true" defaultGridColor="true" view="normal" topLeftCell="A16" colorId="64" zoomScale="100" zoomScaleNormal="100" zoomScalePageLayoutView="100" workbookViewId="0">
      <selection pane="topLeft" activeCell="D20" activeCellId="0" sqref="D20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80.86"/>
    <col collapsed="false" customWidth="true" hidden="false" outlineLevel="0" max="2" min="2" style="0" width="9.85"/>
    <col collapsed="false" customWidth="true" hidden="false" outlineLevel="0" max="3" min="3" style="0" width="13.57"/>
    <col collapsed="false" customWidth="true" hidden="false" outlineLevel="0" max="4" min="4" style="0" width="12.42"/>
    <col collapsed="false" customWidth="true" hidden="false" outlineLevel="0" max="5" min="5" style="0" width="12.71"/>
    <col collapsed="false" customWidth="true" hidden="false" outlineLevel="0" max="6" min="6" style="0" width="10.85"/>
    <col collapsed="false" customWidth="true" hidden="false" outlineLevel="0" max="7" min="7" style="0" width="13.7"/>
    <col collapsed="false" customWidth="true" hidden="false" outlineLevel="0" max="27" min="8" style="0" width="9"/>
  </cols>
  <sheetData>
    <row r="1" customFormat="false" ht="23.2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V1" s="108"/>
      <c r="W1" s="108"/>
      <c r="X1" s="108"/>
      <c r="Y1" s="108"/>
      <c r="Z1" s="108"/>
      <c r="AA1" s="108"/>
    </row>
    <row r="2" customFormat="false" ht="23.25" hidden="false" customHeight="true" outlineLevel="0" collapsed="false">
      <c r="A2" s="109" t="s">
        <v>164</v>
      </c>
      <c r="B2" s="109"/>
      <c r="C2" s="109"/>
      <c r="D2" s="109"/>
      <c r="E2" s="109"/>
      <c r="F2" s="109"/>
      <c r="G2" s="109"/>
      <c r="H2" s="109"/>
      <c r="V2" s="108"/>
      <c r="W2" s="108"/>
      <c r="X2" s="108"/>
      <c r="Y2" s="108"/>
      <c r="Z2" s="108"/>
      <c r="AA2" s="108"/>
    </row>
    <row r="3" customFormat="false" ht="12.75" hidden="false" customHeight="true" outlineLevel="0" collapsed="false">
      <c r="A3" s="3" t="s">
        <v>2</v>
      </c>
      <c r="B3" s="3"/>
      <c r="C3" s="3"/>
      <c r="D3" s="3"/>
      <c r="E3" s="3"/>
      <c r="F3" s="110"/>
      <c r="G3" s="110"/>
      <c r="H3" s="110"/>
      <c r="V3" s="108"/>
      <c r="W3" s="108"/>
      <c r="X3" s="108"/>
      <c r="Y3" s="108"/>
      <c r="Z3" s="108"/>
      <c r="AA3" s="108"/>
    </row>
    <row r="4" customFormat="false" ht="12.75" hidden="false" customHeight="true" outlineLevel="0" collapsed="false">
      <c r="A4" s="3" t="s">
        <v>4</v>
      </c>
      <c r="B4" s="3"/>
      <c r="C4" s="3"/>
      <c r="D4" s="3"/>
      <c r="E4" s="3"/>
      <c r="F4" s="111"/>
      <c r="G4" s="111"/>
      <c r="H4" s="111"/>
      <c r="V4" s="108"/>
      <c r="W4" s="108"/>
      <c r="X4" s="108"/>
      <c r="Y4" s="108"/>
      <c r="Z4" s="108"/>
      <c r="AA4" s="108"/>
    </row>
    <row r="5" customFormat="false" ht="12.75" hidden="false" customHeight="true" outlineLevel="0" collapsed="false">
      <c r="A5" s="3" t="s">
        <v>5</v>
      </c>
      <c r="B5" s="3"/>
      <c r="C5" s="3"/>
      <c r="D5" s="3"/>
      <c r="E5" s="3"/>
      <c r="F5" s="3"/>
      <c r="G5" s="3"/>
      <c r="H5" s="3"/>
    </row>
    <row r="6" customFormat="false" ht="12.75" hidden="false" customHeight="true" outlineLevel="0" collapsed="false">
      <c r="A6" s="108"/>
      <c r="B6" s="112"/>
      <c r="C6" s="112"/>
      <c r="D6" s="112"/>
      <c r="E6" s="113"/>
      <c r="F6" s="113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</row>
    <row r="7" customFormat="false" ht="25.5" hidden="false" customHeight="true" outlineLevel="0" collapsed="false">
      <c r="A7" s="114" t="s">
        <v>110</v>
      </c>
      <c r="B7" s="115" t="s">
        <v>165</v>
      </c>
      <c r="C7" s="115" t="s">
        <v>166</v>
      </c>
      <c r="D7" s="116" t="s">
        <v>167</v>
      </c>
      <c r="E7" s="116" t="s">
        <v>168</v>
      </c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108"/>
    </row>
    <row r="8" customFormat="false" ht="30" hidden="false" customHeight="false" outlineLevel="0" collapsed="false">
      <c r="A8" s="117" t="s">
        <v>169</v>
      </c>
      <c r="B8" s="118" t="s">
        <v>170</v>
      </c>
      <c r="C8" s="119" t="n">
        <v>6</v>
      </c>
      <c r="D8" s="120" t="n">
        <v>10.5</v>
      </c>
      <c r="E8" s="121" t="n">
        <f aca="false">C8*D8</f>
        <v>63</v>
      </c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</row>
    <row r="9" customFormat="false" ht="45" hidden="false" customHeight="false" outlineLevel="0" collapsed="false">
      <c r="A9" s="117" t="s">
        <v>171</v>
      </c>
      <c r="B9" s="122" t="s">
        <v>170</v>
      </c>
      <c r="C9" s="119" t="n">
        <v>6</v>
      </c>
      <c r="D9" s="120" t="n">
        <v>9.81</v>
      </c>
      <c r="E9" s="121" t="n">
        <f aca="false">C9*D9</f>
        <v>58.86</v>
      </c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</row>
    <row r="10" customFormat="false" ht="45.75" hidden="false" customHeight="true" outlineLevel="0" collapsed="false">
      <c r="A10" s="117" t="s">
        <v>172</v>
      </c>
      <c r="B10" s="122" t="s">
        <v>173</v>
      </c>
      <c r="C10" s="119" t="n">
        <v>2</v>
      </c>
      <c r="D10" s="120" t="n">
        <v>28.22</v>
      </c>
      <c r="E10" s="121" t="n">
        <f aca="false">C10*D10</f>
        <v>56.44</v>
      </c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</row>
    <row r="11" customFormat="false" ht="27.75" hidden="false" customHeight="true" outlineLevel="0" collapsed="false">
      <c r="A11" s="117" t="s">
        <v>174</v>
      </c>
      <c r="B11" s="122" t="s">
        <v>173</v>
      </c>
      <c r="C11" s="119" t="n">
        <v>2</v>
      </c>
      <c r="D11" s="120" t="n">
        <v>13.5</v>
      </c>
      <c r="E11" s="121" t="n">
        <f aca="false">C11*D11</f>
        <v>27</v>
      </c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</row>
    <row r="12" customFormat="false" ht="30" hidden="false" customHeight="true" outlineLevel="0" collapsed="false">
      <c r="A12" s="123" t="s">
        <v>175</v>
      </c>
      <c r="B12" s="122" t="s">
        <v>173</v>
      </c>
      <c r="C12" s="119" t="n">
        <v>2</v>
      </c>
      <c r="D12" s="120" t="n">
        <v>15.9</v>
      </c>
      <c r="E12" s="121" t="n">
        <f aca="false">C12*D12</f>
        <v>31.8</v>
      </c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</row>
    <row r="13" customFormat="false" ht="29.25" hidden="false" customHeight="true" outlineLevel="0" collapsed="false">
      <c r="A13" s="117" t="s">
        <v>176</v>
      </c>
      <c r="B13" s="112" t="s">
        <v>173</v>
      </c>
      <c r="C13" s="119" t="n">
        <v>4</v>
      </c>
      <c r="D13" s="120" t="n">
        <v>12.08</v>
      </c>
      <c r="E13" s="121" t="n">
        <f aca="false">C13*D13</f>
        <v>48.32</v>
      </c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</row>
    <row r="14" customFormat="false" ht="30.75" hidden="false" customHeight="true" outlineLevel="0" collapsed="false">
      <c r="A14" s="117" t="s">
        <v>177</v>
      </c>
      <c r="B14" s="122" t="s">
        <v>170</v>
      </c>
      <c r="C14" s="119" t="n">
        <v>12</v>
      </c>
      <c r="D14" s="120" t="n">
        <v>8.38</v>
      </c>
      <c r="E14" s="121" t="n">
        <f aca="false">C14*D14</f>
        <v>100.56</v>
      </c>
      <c r="H14" s="108"/>
      <c r="I14" s="108"/>
      <c r="J14" s="108"/>
      <c r="K14" s="108"/>
      <c r="L14" s="108"/>
      <c r="M14" s="108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</row>
    <row r="15" customFormat="false" ht="59.25" hidden="false" customHeight="true" outlineLevel="0" collapsed="false">
      <c r="A15" s="117" t="s">
        <v>178</v>
      </c>
      <c r="B15" s="122" t="s">
        <v>170</v>
      </c>
      <c r="C15" s="119" t="n">
        <v>12</v>
      </c>
      <c r="D15" s="120" t="n">
        <v>10.8</v>
      </c>
      <c r="E15" s="121" t="n">
        <f aca="false">C15*D15</f>
        <v>129.6</v>
      </c>
      <c r="H15" s="108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</row>
    <row r="16" customFormat="false" ht="30.75" hidden="false" customHeight="true" outlineLevel="0" collapsed="false">
      <c r="A16" s="117" t="s">
        <v>179</v>
      </c>
      <c r="B16" s="122" t="s">
        <v>173</v>
      </c>
      <c r="C16" s="119" t="n">
        <v>12</v>
      </c>
      <c r="D16" s="120" t="n">
        <v>31.74</v>
      </c>
      <c r="E16" s="121" t="n">
        <f aca="false">C16*D16</f>
        <v>380.88</v>
      </c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</row>
    <row r="17" customFormat="false" ht="45" hidden="false" customHeight="true" outlineLevel="0" collapsed="false">
      <c r="A17" s="117" t="s">
        <v>180</v>
      </c>
      <c r="B17" s="124" t="s">
        <v>173</v>
      </c>
      <c r="C17" s="125" t="n">
        <v>24</v>
      </c>
      <c r="D17" s="126" t="n">
        <v>2.44</v>
      </c>
      <c r="E17" s="121" t="n">
        <f aca="false">C17*D17</f>
        <v>58.56</v>
      </c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</row>
    <row r="18" customFormat="false" ht="28.5" hidden="false" customHeight="true" outlineLevel="0" collapsed="false">
      <c r="A18" s="117" t="s">
        <v>181</v>
      </c>
      <c r="B18" s="124" t="s">
        <v>173</v>
      </c>
      <c r="C18" s="125" t="n">
        <v>566.037735849057</v>
      </c>
      <c r="D18" s="126" t="n">
        <v>0.63</v>
      </c>
      <c r="E18" s="121" t="n">
        <f aca="false">C18*D18</f>
        <v>356.603773584906</v>
      </c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  <c r="Y18" s="108"/>
      <c r="Z18" s="108"/>
      <c r="AA18" s="108"/>
    </row>
    <row r="19" customFormat="false" ht="24" hidden="false" customHeight="true" outlineLevel="0" collapsed="false">
      <c r="A19" s="127" t="s">
        <v>182</v>
      </c>
      <c r="B19" s="128" t="s">
        <v>170</v>
      </c>
      <c r="C19" s="128" t="n">
        <v>2</v>
      </c>
      <c r="D19" s="129" t="n">
        <v>52.2</v>
      </c>
      <c r="E19" s="121" t="n">
        <f aca="false">C19*D19</f>
        <v>104.4</v>
      </c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</row>
    <row r="20" customFormat="false" ht="55.5" hidden="false" customHeight="true" outlineLevel="0" collapsed="false">
      <c r="A20" s="117" t="s">
        <v>183</v>
      </c>
      <c r="B20" s="130" t="s">
        <v>173</v>
      </c>
      <c r="C20" s="131" t="n">
        <v>2</v>
      </c>
      <c r="D20" s="129" t="n">
        <v>60</v>
      </c>
      <c r="E20" s="121" t="n">
        <f aca="false">C20*D20</f>
        <v>120</v>
      </c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  <c r="AA20" s="108"/>
    </row>
    <row r="21" customFormat="false" ht="12.75" hidden="false" customHeight="true" outlineLevel="0" collapsed="false">
      <c r="A21" s="132" t="s">
        <v>184</v>
      </c>
      <c r="B21" s="132"/>
      <c r="C21" s="132"/>
      <c r="D21" s="132"/>
      <c r="E21" s="133" t="n">
        <f aca="false">SUM(E8:E20)</f>
        <v>1536.02377358491</v>
      </c>
      <c r="F21" s="134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</row>
    <row r="22" customFormat="false" ht="12.75" hidden="false" customHeight="true" outlineLevel="0" collapsed="false">
      <c r="A22" s="132" t="s">
        <v>185</v>
      </c>
      <c r="B22" s="132"/>
      <c r="C22" s="132"/>
      <c r="D22" s="132"/>
      <c r="E22" s="133" t="n">
        <f aca="false">E21/12</f>
        <v>128.001981132075</v>
      </c>
      <c r="F22" s="134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</row>
    <row r="23" customFormat="false" ht="12.75" hidden="false" customHeight="true" outlineLevel="0" collapsed="false">
      <c r="A23" s="108"/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</row>
    <row r="24" customFormat="false" ht="25.5" hidden="false" customHeight="true" outlineLevel="0" collapsed="false">
      <c r="A24" s="135" t="s">
        <v>186</v>
      </c>
      <c r="B24" s="115" t="s">
        <v>165</v>
      </c>
      <c r="C24" s="115" t="s">
        <v>166</v>
      </c>
      <c r="D24" s="116" t="s">
        <v>167</v>
      </c>
      <c r="E24" s="116" t="s">
        <v>168</v>
      </c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  <c r="Z24" s="108"/>
      <c r="AA24" s="108"/>
    </row>
    <row r="25" customFormat="false" ht="12.75" hidden="false" customHeight="true" outlineLevel="0" collapsed="false">
      <c r="A25" s="136" t="s">
        <v>187</v>
      </c>
      <c r="B25" s="87" t="s">
        <v>188</v>
      </c>
      <c r="C25" s="119" t="n">
        <v>4</v>
      </c>
      <c r="D25" s="120" t="n">
        <v>75</v>
      </c>
      <c r="E25" s="121" t="n">
        <f aca="false">C25*D25</f>
        <v>300</v>
      </c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X25" s="108"/>
      <c r="Y25" s="108"/>
      <c r="Z25" s="108"/>
      <c r="AA25" s="108"/>
    </row>
    <row r="26" customFormat="false" ht="12.75" hidden="false" customHeight="true" outlineLevel="0" collapsed="false">
      <c r="A26" s="136" t="s">
        <v>189</v>
      </c>
      <c r="B26" s="87" t="s">
        <v>188</v>
      </c>
      <c r="C26" s="119" t="n">
        <v>8</v>
      </c>
      <c r="D26" s="120" t="n">
        <v>35</v>
      </c>
      <c r="E26" s="121" t="n">
        <f aca="false">C26*D26</f>
        <v>280</v>
      </c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</row>
    <row r="27" customFormat="false" ht="12.75" hidden="false" customHeight="true" outlineLevel="0" collapsed="false">
      <c r="A27" s="136" t="s">
        <v>190</v>
      </c>
      <c r="B27" s="87" t="s">
        <v>188</v>
      </c>
      <c r="C27" s="119" t="n">
        <v>4</v>
      </c>
      <c r="D27" s="120" t="n">
        <v>25</v>
      </c>
      <c r="E27" s="121" t="n">
        <f aca="false">C27*D27</f>
        <v>100</v>
      </c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108"/>
      <c r="AA27" s="108"/>
    </row>
    <row r="28" customFormat="false" ht="12.75" hidden="false" customHeight="true" outlineLevel="0" collapsed="false">
      <c r="A28" s="136" t="s">
        <v>191</v>
      </c>
      <c r="B28" s="87" t="s">
        <v>188</v>
      </c>
      <c r="C28" s="119" t="n">
        <v>2</v>
      </c>
      <c r="D28" s="120" t="n">
        <v>92.18</v>
      </c>
      <c r="E28" s="121" t="n">
        <f aca="false">C28*D28</f>
        <v>184.36</v>
      </c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108"/>
    </row>
    <row r="29" customFormat="false" ht="12.75" hidden="false" customHeight="true" outlineLevel="0" collapsed="false">
      <c r="A29" s="136" t="s">
        <v>192</v>
      </c>
      <c r="B29" s="87" t="s">
        <v>188</v>
      </c>
      <c r="C29" s="119" t="n">
        <v>4</v>
      </c>
      <c r="D29" s="120" t="n">
        <v>45</v>
      </c>
      <c r="E29" s="121" t="n">
        <f aca="false">C29*D29</f>
        <v>180</v>
      </c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8"/>
      <c r="T29" s="108"/>
      <c r="U29" s="108"/>
      <c r="V29" s="108"/>
      <c r="W29" s="108"/>
      <c r="X29" s="108"/>
      <c r="Y29" s="108"/>
      <c r="Z29" s="108"/>
      <c r="AA29" s="108"/>
    </row>
    <row r="30" customFormat="false" ht="12.75" hidden="false" customHeight="true" outlineLevel="0" collapsed="false">
      <c r="A30" s="137" t="s">
        <v>193</v>
      </c>
      <c r="B30" s="87" t="s">
        <v>170</v>
      </c>
      <c r="C30" s="119" t="n">
        <v>4</v>
      </c>
      <c r="D30" s="120" t="n">
        <v>45</v>
      </c>
      <c r="E30" s="121" t="n">
        <f aca="false">C30*D30</f>
        <v>180</v>
      </c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  <c r="Y30" s="108"/>
      <c r="Z30" s="108"/>
      <c r="AA30" s="108"/>
    </row>
    <row r="31" customFormat="false" ht="12.75" hidden="false" customHeight="true" outlineLevel="0" collapsed="false">
      <c r="A31" s="132" t="s">
        <v>194</v>
      </c>
      <c r="B31" s="132"/>
      <c r="C31" s="132"/>
      <c r="D31" s="132"/>
      <c r="E31" s="138" t="n">
        <f aca="false">SUM(E25:E30)</f>
        <v>1224.36</v>
      </c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8"/>
      <c r="T31" s="108"/>
      <c r="U31" s="108"/>
      <c r="V31" s="108"/>
      <c r="W31" s="108"/>
      <c r="X31" s="108"/>
      <c r="Y31" s="108"/>
      <c r="Z31" s="108"/>
      <c r="AA31" s="108"/>
    </row>
    <row r="32" customFormat="false" ht="12.75" hidden="false" customHeight="true" outlineLevel="0" collapsed="false">
      <c r="A32" s="132" t="s">
        <v>195</v>
      </c>
      <c r="B32" s="132"/>
      <c r="C32" s="132"/>
      <c r="D32" s="132"/>
      <c r="E32" s="138" t="n">
        <f aca="false">E31/12</f>
        <v>102.03</v>
      </c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08"/>
      <c r="AA32" s="108"/>
    </row>
    <row r="33" customFormat="false" ht="12.75" hidden="false" customHeight="true" outlineLevel="0" collapsed="false">
      <c r="A33" s="108"/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8"/>
      <c r="T33" s="108"/>
      <c r="U33" s="108"/>
      <c r="V33" s="108"/>
      <c r="W33" s="108"/>
      <c r="X33" s="108"/>
      <c r="Y33" s="108"/>
      <c r="Z33" s="108"/>
      <c r="AA33" s="108"/>
    </row>
    <row r="34" customFormat="false" ht="19.5" hidden="false" customHeight="true" outlineLevel="0" collapsed="false">
      <c r="A34" s="139" t="s">
        <v>196</v>
      </c>
      <c r="B34" s="139" t="s">
        <v>197</v>
      </c>
      <c r="C34" s="139"/>
      <c r="D34" s="139" t="s">
        <v>198</v>
      </c>
      <c r="E34" s="139"/>
      <c r="F34" s="140" t="s">
        <v>199</v>
      </c>
      <c r="G34" s="140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</row>
    <row r="35" customFormat="false" ht="12.75" hidden="false" customHeight="true" outlineLevel="0" collapsed="false">
      <c r="A35" s="141" t="s">
        <v>110</v>
      </c>
      <c r="B35" s="142" t="n">
        <f aca="false">E21</f>
        <v>1536.02377358491</v>
      </c>
      <c r="C35" s="142"/>
      <c r="D35" s="138" t="n">
        <f aca="false">E22</f>
        <v>128.001981132075</v>
      </c>
      <c r="E35" s="138"/>
      <c r="F35" s="143" t="n">
        <f aca="false">D35/G41</f>
        <v>128.001981132075</v>
      </c>
      <c r="G35" s="143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</row>
    <row r="36" customFormat="false" ht="12.75" hidden="false" customHeight="true" outlineLevel="0" collapsed="false">
      <c r="A36" s="45"/>
      <c r="B36" s="45"/>
      <c r="C36" s="45"/>
      <c r="D36" s="45"/>
      <c r="E36" s="45"/>
      <c r="F36" s="144"/>
      <c r="G36" s="144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</row>
    <row r="37" customFormat="false" ht="12.75" hidden="false" customHeight="true" outlineLevel="0" collapsed="false">
      <c r="A37" s="145" t="s">
        <v>186</v>
      </c>
      <c r="B37" s="142" t="n">
        <f aca="false">E31</f>
        <v>1224.36</v>
      </c>
      <c r="C37" s="142"/>
      <c r="D37" s="138" t="n">
        <f aca="false">E32</f>
        <v>102.03</v>
      </c>
      <c r="E37" s="138"/>
      <c r="F37" s="143" t="n">
        <f aca="false">D37/G41</f>
        <v>102.03</v>
      </c>
      <c r="G37" s="143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8"/>
      <c r="T37" s="108"/>
      <c r="U37" s="108"/>
      <c r="V37" s="108"/>
      <c r="W37" s="108"/>
      <c r="X37" s="108"/>
      <c r="Y37" s="108"/>
      <c r="Z37" s="108"/>
      <c r="AA37" s="108"/>
    </row>
    <row r="38" customFormat="false" ht="12.75" hidden="false" customHeight="true" outlineLevel="0" collapsed="false">
      <c r="A38" s="45"/>
      <c r="B38" s="45"/>
      <c r="C38" s="45"/>
      <c r="D38" s="45"/>
      <c r="E38" s="45"/>
      <c r="F38" s="146"/>
      <c r="G38" s="146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</row>
    <row r="39" customFormat="false" ht="12.75" hidden="false" customHeight="true" outlineLevel="0" collapsed="false">
      <c r="A39" s="141" t="s">
        <v>200</v>
      </c>
      <c r="B39" s="138" t="n">
        <f aca="false">SUM(B35,B37)</f>
        <v>2760.38377358491</v>
      </c>
      <c r="C39" s="138"/>
      <c r="D39" s="138" t="n">
        <f aca="false">SUM(D35,D37)</f>
        <v>230.031981132075</v>
      </c>
      <c r="E39" s="138"/>
      <c r="F39" s="133"/>
      <c r="G39" s="147" t="n">
        <f aca="false">SUM(F35:G38)</f>
        <v>230.031981132075</v>
      </c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</row>
    <row r="40" customFormat="false" ht="12.75" hidden="false" customHeight="true" outlineLevel="0" collapsed="false">
      <c r="A40" s="148"/>
      <c r="B40" s="149"/>
      <c r="C40" s="149"/>
      <c r="D40" s="149"/>
      <c r="E40" s="149"/>
      <c r="F40" s="113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</row>
    <row r="41" customFormat="false" ht="19.5" hidden="false" customHeight="true" outlineLevel="0" collapsed="false">
      <c r="A41" s="150" t="s">
        <v>201</v>
      </c>
      <c r="B41" s="150"/>
      <c r="C41" s="150"/>
      <c r="D41" s="150"/>
      <c r="E41" s="150"/>
      <c r="F41" s="150"/>
      <c r="G41" s="151" t="n">
        <v>1</v>
      </c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</row>
    <row r="42" customFormat="false" ht="12.75" hidden="false" customHeight="true" outlineLevel="0" collapsed="false">
      <c r="A42" s="152" t="s">
        <v>202</v>
      </c>
      <c r="B42" s="152"/>
      <c r="C42" s="152"/>
      <c r="D42" s="152"/>
      <c r="E42" s="152"/>
      <c r="F42" s="152"/>
      <c r="G42" s="152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</row>
    <row r="43" customFormat="false" ht="12.75" hidden="false" customHeight="true" outlineLevel="0" collapsed="false">
      <c r="A43" s="108"/>
      <c r="B43" s="112"/>
      <c r="C43" s="112"/>
      <c r="D43" s="112"/>
      <c r="E43" s="113"/>
      <c r="F43" s="113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</row>
    <row r="44" customFormat="false" ht="12.75" hidden="false" customHeight="true" outlineLevel="0" collapsed="false">
      <c r="A44" s="108"/>
      <c r="B44" s="112"/>
      <c r="C44" s="112"/>
      <c r="D44" s="112"/>
      <c r="E44" s="113"/>
      <c r="F44" s="113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</row>
    <row r="45" customFormat="false" ht="12.75" hidden="false" customHeight="true" outlineLevel="0" collapsed="false">
      <c r="A45" s="108"/>
      <c r="B45" s="112"/>
      <c r="C45" s="112"/>
      <c r="D45" s="112"/>
      <c r="E45" s="113"/>
      <c r="F45" s="113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</row>
    <row r="46" customFormat="false" ht="12.75" hidden="false" customHeight="true" outlineLevel="0" collapsed="false">
      <c r="A46" s="108"/>
      <c r="B46" s="112"/>
      <c r="C46" s="112"/>
      <c r="D46" s="112"/>
      <c r="E46" s="113"/>
      <c r="F46" s="113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</row>
    <row r="47" customFormat="false" ht="12.75" hidden="false" customHeight="true" outlineLevel="0" collapsed="false">
      <c r="A47" s="108"/>
      <c r="B47" s="112"/>
      <c r="C47" s="112"/>
      <c r="D47" s="112"/>
      <c r="E47" s="113"/>
      <c r="F47" s="113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</row>
    <row r="48" customFormat="false" ht="12.75" hidden="false" customHeight="true" outlineLevel="0" collapsed="false">
      <c r="A48" s="108"/>
      <c r="B48" s="112"/>
      <c r="C48" s="112"/>
      <c r="D48" s="112"/>
      <c r="E48" s="113"/>
      <c r="F48" s="113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</row>
    <row r="49" customFormat="false" ht="12.75" hidden="false" customHeight="true" outlineLevel="0" collapsed="false">
      <c r="A49" s="108"/>
      <c r="B49" s="112"/>
      <c r="C49" s="112"/>
      <c r="D49" s="112"/>
      <c r="E49" s="113"/>
      <c r="F49" s="113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</row>
    <row r="50" customFormat="false" ht="12.75" hidden="false" customHeight="true" outlineLevel="0" collapsed="false">
      <c r="A50" s="108"/>
      <c r="B50" s="112"/>
      <c r="C50" s="112"/>
      <c r="D50" s="112"/>
      <c r="E50" s="113"/>
      <c r="F50" s="113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</row>
    <row r="51" customFormat="false" ht="12.75" hidden="false" customHeight="true" outlineLevel="0" collapsed="false">
      <c r="A51" s="108"/>
      <c r="B51" s="112"/>
      <c r="C51" s="112"/>
      <c r="D51" s="112"/>
      <c r="E51" s="113"/>
      <c r="F51" s="113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</row>
    <row r="52" customFormat="false" ht="12.75" hidden="false" customHeight="true" outlineLevel="0" collapsed="false">
      <c r="A52" s="108"/>
      <c r="B52" s="112"/>
      <c r="C52" s="112"/>
      <c r="D52" s="112"/>
      <c r="E52" s="113"/>
      <c r="F52" s="113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</row>
    <row r="53" customFormat="false" ht="12.75" hidden="false" customHeight="true" outlineLevel="0" collapsed="false">
      <c r="A53" s="108"/>
      <c r="B53" s="112"/>
      <c r="C53" s="112"/>
      <c r="D53" s="112"/>
      <c r="E53" s="113"/>
      <c r="F53" s="113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</row>
    <row r="54" customFormat="false" ht="12.75" hidden="false" customHeight="true" outlineLevel="0" collapsed="false">
      <c r="A54" s="108"/>
      <c r="B54" s="112"/>
      <c r="C54" s="112"/>
      <c r="D54" s="112"/>
      <c r="E54" s="113"/>
      <c r="F54" s="113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</row>
    <row r="55" customFormat="false" ht="12.75" hidden="false" customHeight="true" outlineLevel="0" collapsed="false">
      <c r="A55" s="108"/>
      <c r="B55" s="112"/>
      <c r="C55" s="112"/>
      <c r="D55" s="112"/>
      <c r="E55" s="113"/>
      <c r="F55" s="113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  <c r="AA55" s="108"/>
    </row>
    <row r="56" customFormat="false" ht="12.75" hidden="false" customHeight="true" outlineLevel="0" collapsed="false">
      <c r="A56" s="108"/>
      <c r="B56" s="112"/>
      <c r="C56" s="112"/>
      <c r="D56" s="112"/>
      <c r="E56" s="113"/>
      <c r="F56" s="113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8"/>
      <c r="V56" s="108"/>
      <c r="W56" s="108"/>
      <c r="X56" s="108"/>
      <c r="Y56" s="108"/>
      <c r="Z56" s="108"/>
      <c r="AA56" s="108"/>
    </row>
    <row r="57" customFormat="false" ht="12.75" hidden="false" customHeight="true" outlineLevel="0" collapsed="false">
      <c r="A57" s="108"/>
      <c r="B57" s="112"/>
      <c r="C57" s="112"/>
      <c r="D57" s="112"/>
      <c r="E57" s="113"/>
      <c r="F57" s="113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08"/>
      <c r="S57" s="108"/>
      <c r="T57" s="108"/>
      <c r="U57" s="108"/>
      <c r="V57" s="108"/>
      <c r="W57" s="108"/>
      <c r="X57" s="108"/>
      <c r="Y57" s="108"/>
      <c r="Z57" s="108"/>
      <c r="AA57" s="108"/>
    </row>
    <row r="58" customFormat="false" ht="12.75" hidden="false" customHeight="true" outlineLevel="0" collapsed="false">
      <c r="A58" s="108"/>
      <c r="B58" s="112"/>
      <c r="C58" s="112"/>
      <c r="D58" s="112"/>
      <c r="E58" s="113"/>
      <c r="F58" s="113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108"/>
      <c r="S58" s="108"/>
      <c r="T58" s="108"/>
      <c r="U58" s="108"/>
      <c r="V58" s="108"/>
      <c r="W58" s="108"/>
      <c r="X58" s="108"/>
      <c r="Y58" s="108"/>
      <c r="Z58" s="108"/>
      <c r="AA58" s="108"/>
    </row>
    <row r="59" customFormat="false" ht="12.75" hidden="false" customHeight="true" outlineLevel="0" collapsed="false">
      <c r="A59" s="108"/>
      <c r="B59" s="112"/>
      <c r="C59" s="112"/>
      <c r="D59" s="112"/>
      <c r="E59" s="113"/>
      <c r="F59" s="113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108"/>
      <c r="S59" s="108"/>
      <c r="T59" s="108"/>
      <c r="U59" s="108"/>
      <c r="V59" s="108"/>
      <c r="W59" s="108"/>
      <c r="X59" s="108"/>
      <c r="Y59" s="108"/>
      <c r="Z59" s="108"/>
      <c r="AA59" s="108"/>
    </row>
    <row r="60" customFormat="false" ht="12.75" hidden="false" customHeight="true" outlineLevel="0" collapsed="false">
      <c r="A60" s="108"/>
      <c r="B60" s="112"/>
      <c r="C60" s="112"/>
      <c r="D60" s="112"/>
      <c r="E60" s="113"/>
      <c r="F60" s="113"/>
      <c r="G60" s="108"/>
      <c r="H60" s="108"/>
      <c r="I60" s="108"/>
      <c r="J60" s="108"/>
      <c r="K60" s="108"/>
      <c r="L60" s="108"/>
      <c r="M60" s="108"/>
      <c r="N60" s="108"/>
      <c r="O60" s="108"/>
      <c r="P60" s="108"/>
      <c r="Q60" s="108"/>
      <c r="R60" s="108"/>
      <c r="S60" s="108"/>
      <c r="T60" s="108"/>
      <c r="U60" s="108"/>
      <c r="V60" s="108"/>
      <c r="W60" s="108"/>
      <c r="X60" s="108"/>
      <c r="Y60" s="108"/>
      <c r="Z60" s="108"/>
      <c r="AA60" s="108"/>
    </row>
    <row r="61" customFormat="false" ht="12.75" hidden="false" customHeight="true" outlineLevel="0" collapsed="false">
      <c r="A61" s="108"/>
      <c r="B61" s="112"/>
      <c r="C61" s="112"/>
      <c r="D61" s="112"/>
      <c r="E61" s="113"/>
      <c r="F61" s="113"/>
      <c r="G61" s="108"/>
      <c r="H61" s="108"/>
      <c r="I61" s="108"/>
      <c r="J61" s="108"/>
      <c r="K61" s="108"/>
      <c r="L61" s="108"/>
      <c r="M61" s="108"/>
      <c r="N61" s="108"/>
      <c r="O61" s="108"/>
      <c r="P61" s="108"/>
      <c r="Q61" s="108"/>
      <c r="R61" s="108"/>
      <c r="S61" s="108"/>
      <c r="T61" s="108"/>
      <c r="U61" s="108"/>
      <c r="V61" s="108"/>
      <c r="W61" s="108"/>
      <c r="X61" s="108"/>
      <c r="Y61" s="108"/>
      <c r="Z61" s="108"/>
      <c r="AA61" s="108"/>
    </row>
    <row r="62" customFormat="false" ht="12.75" hidden="false" customHeight="true" outlineLevel="0" collapsed="false">
      <c r="A62" s="108"/>
      <c r="B62" s="112"/>
      <c r="C62" s="112"/>
      <c r="D62" s="112"/>
      <c r="E62" s="113"/>
      <c r="F62" s="113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08"/>
      <c r="W62" s="108"/>
      <c r="X62" s="108"/>
      <c r="Y62" s="108"/>
      <c r="Z62" s="108"/>
      <c r="AA62" s="108"/>
    </row>
    <row r="63" customFormat="false" ht="12.75" hidden="false" customHeight="true" outlineLevel="0" collapsed="false">
      <c r="A63" s="108"/>
      <c r="B63" s="112"/>
      <c r="C63" s="112"/>
      <c r="D63" s="112"/>
      <c r="E63" s="113"/>
      <c r="F63" s="113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/>
      <c r="R63" s="108"/>
      <c r="S63" s="108"/>
      <c r="T63" s="108"/>
      <c r="U63" s="108"/>
      <c r="V63" s="108"/>
      <c r="W63" s="108"/>
      <c r="X63" s="108"/>
      <c r="Y63" s="108"/>
      <c r="Z63" s="108"/>
      <c r="AA63" s="108"/>
    </row>
    <row r="64" customFormat="false" ht="12.75" hidden="false" customHeight="true" outlineLevel="0" collapsed="false">
      <c r="A64" s="108"/>
      <c r="B64" s="112"/>
      <c r="C64" s="112"/>
      <c r="D64" s="112"/>
      <c r="E64" s="113"/>
      <c r="F64" s="113"/>
      <c r="G64" s="108"/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08"/>
      <c r="Y64" s="108"/>
      <c r="Z64" s="108"/>
      <c r="AA64" s="108"/>
    </row>
    <row r="65" customFormat="false" ht="12.75" hidden="false" customHeight="true" outlineLevel="0" collapsed="false">
      <c r="A65" s="108"/>
      <c r="B65" s="112"/>
      <c r="C65" s="112"/>
      <c r="D65" s="112"/>
      <c r="E65" s="113"/>
      <c r="F65" s="113"/>
      <c r="G65" s="108"/>
      <c r="H65" s="108"/>
      <c r="I65" s="108"/>
      <c r="J65" s="108"/>
      <c r="K65" s="108"/>
      <c r="L65" s="108"/>
      <c r="M65" s="108"/>
      <c r="N65" s="108"/>
      <c r="O65" s="108"/>
      <c r="P65" s="108"/>
      <c r="Q65" s="108"/>
      <c r="R65" s="108"/>
      <c r="S65" s="108"/>
      <c r="T65" s="108"/>
      <c r="U65" s="108"/>
      <c r="V65" s="108"/>
      <c r="W65" s="108"/>
      <c r="X65" s="108"/>
      <c r="Y65" s="108"/>
      <c r="Z65" s="108"/>
      <c r="AA65" s="108"/>
    </row>
    <row r="66" customFormat="false" ht="12.75" hidden="false" customHeight="true" outlineLevel="0" collapsed="false">
      <c r="A66" s="108"/>
      <c r="B66" s="112"/>
      <c r="C66" s="112"/>
      <c r="D66" s="112"/>
      <c r="E66" s="113"/>
      <c r="F66" s="113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8"/>
      <c r="W66" s="108"/>
      <c r="X66" s="108"/>
      <c r="Y66" s="108"/>
      <c r="Z66" s="108"/>
      <c r="AA66" s="108"/>
    </row>
    <row r="67" customFormat="false" ht="12.75" hidden="false" customHeight="true" outlineLevel="0" collapsed="false">
      <c r="A67" s="108"/>
      <c r="B67" s="112"/>
      <c r="C67" s="112"/>
      <c r="D67" s="112"/>
      <c r="E67" s="113"/>
      <c r="F67" s="113"/>
      <c r="G67" s="108"/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8"/>
      <c r="X67" s="108"/>
      <c r="Y67" s="108"/>
      <c r="Z67" s="108"/>
      <c r="AA67" s="108"/>
    </row>
    <row r="68" customFormat="false" ht="12.75" hidden="false" customHeight="true" outlineLevel="0" collapsed="false">
      <c r="A68" s="108"/>
      <c r="B68" s="112"/>
      <c r="C68" s="112"/>
      <c r="D68" s="112"/>
      <c r="E68" s="113"/>
      <c r="F68" s="113"/>
      <c r="G68" s="108"/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8"/>
      <c r="Z68" s="108"/>
      <c r="AA68" s="108"/>
    </row>
    <row r="69" customFormat="false" ht="12.75" hidden="false" customHeight="true" outlineLevel="0" collapsed="false">
      <c r="A69" s="108"/>
      <c r="B69" s="112"/>
      <c r="C69" s="112"/>
      <c r="D69" s="112"/>
      <c r="E69" s="113"/>
      <c r="F69" s="113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8"/>
      <c r="Z69" s="108"/>
      <c r="AA69" s="108"/>
    </row>
    <row r="70" customFormat="false" ht="12.75" hidden="false" customHeight="true" outlineLevel="0" collapsed="false">
      <c r="A70" s="108"/>
      <c r="B70" s="112"/>
      <c r="C70" s="112"/>
      <c r="D70" s="112"/>
      <c r="E70" s="113"/>
      <c r="F70" s="113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8"/>
      <c r="Z70" s="108"/>
      <c r="AA70" s="108"/>
    </row>
    <row r="71" customFormat="false" ht="12.75" hidden="false" customHeight="true" outlineLevel="0" collapsed="false">
      <c r="A71" s="108"/>
      <c r="B71" s="112"/>
      <c r="C71" s="112"/>
      <c r="D71" s="112"/>
      <c r="E71" s="113"/>
      <c r="F71" s="113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8"/>
      <c r="Z71" s="108"/>
      <c r="AA71" s="108"/>
    </row>
    <row r="72" customFormat="false" ht="12.75" hidden="false" customHeight="true" outlineLevel="0" collapsed="false">
      <c r="A72" s="108"/>
      <c r="B72" s="112"/>
      <c r="C72" s="112"/>
      <c r="D72" s="112"/>
      <c r="E72" s="113"/>
      <c r="F72" s="113"/>
      <c r="G72" s="108"/>
      <c r="H72" s="108"/>
      <c r="I72" s="108"/>
      <c r="J72" s="108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  <c r="V72" s="108"/>
      <c r="W72" s="108"/>
      <c r="X72" s="108"/>
      <c r="Y72" s="108"/>
      <c r="Z72" s="108"/>
      <c r="AA72" s="108"/>
    </row>
    <row r="73" customFormat="false" ht="12.75" hidden="false" customHeight="true" outlineLevel="0" collapsed="false">
      <c r="A73" s="108"/>
      <c r="B73" s="112"/>
      <c r="C73" s="112"/>
      <c r="D73" s="112"/>
      <c r="E73" s="113"/>
      <c r="F73" s="113"/>
      <c r="G73" s="108"/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8"/>
      <c r="Z73" s="108"/>
      <c r="AA73" s="108"/>
    </row>
    <row r="74" customFormat="false" ht="12.75" hidden="false" customHeight="true" outlineLevel="0" collapsed="false">
      <c r="A74" s="108"/>
      <c r="B74" s="112"/>
      <c r="C74" s="112"/>
      <c r="D74" s="112"/>
      <c r="E74" s="113"/>
      <c r="F74" s="113"/>
      <c r="G74" s="108"/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8"/>
      <c r="Z74" s="108"/>
      <c r="AA74" s="108"/>
    </row>
    <row r="75" customFormat="false" ht="12.75" hidden="false" customHeight="true" outlineLevel="0" collapsed="false">
      <c r="A75" s="108"/>
      <c r="B75" s="112"/>
      <c r="C75" s="112"/>
      <c r="D75" s="112"/>
      <c r="E75" s="113"/>
      <c r="F75" s="113"/>
      <c r="G75" s="108"/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8"/>
      <c r="Z75" s="108"/>
      <c r="AA75" s="108"/>
    </row>
    <row r="76" customFormat="false" ht="12.75" hidden="false" customHeight="true" outlineLevel="0" collapsed="false">
      <c r="A76" s="108"/>
      <c r="B76" s="112"/>
      <c r="C76" s="112"/>
      <c r="D76" s="112"/>
      <c r="E76" s="113"/>
      <c r="F76" s="113"/>
      <c r="G76" s="108"/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8"/>
      <c r="Z76" s="108"/>
      <c r="AA76" s="108"/>
    </row>
    <row r="77" customFormat="false" ht="12.75" hidden="false" customHeight="true" outlineLevel="0" collapsed="false">
      <c r="A77" s="108"/>
      <c r="B77" s="112"/>
      <c r="C77" s="112"/>
      <c r="D77" s="112"/>
      <c r="E77" s="113"/>
      <c r="F77" s="113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</row>
    <row r="78" customFormat="false" ht="12.75" hidden="false" customHeight="true" outlineLevel="0" collapsed="false">
      <c r="A78" s="108"/>
      <c r="B78" s="112"/>
      <c r="C78" s="112"/>
      <c r="D78" s="112"/>
      <c r="E78" s="113"/>
      <c r="F78" s="113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</row>
    <row r="79" customFormat="false" ht="12.75" hidden="false" customHeight="true" outlineLevel="0" collapsed="false">
      <c r="A79" s="108"/>
      <c r="B79" s="112"/>
      <c r="C79" s="112"/>
      <c r="D79" s="112"/>
      <c r="E79" s="113"/>
      <c r="F79" s="113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8"/>
      <c r="Z79" s="108"/>
      <c r="AA79" s="108"/>
    </row>
    <row r="80" customFormat="false" ht="12.75" hidden="false" customHeight="true" outlineLevel="0" collapsed="false">
      <c r="A80" s="108"/>
      <c r="B80" s="112"/>
      <c r="C80" s="112"/>
      <c r="D80" s="112"/>
      <c r="E80" s="113"/>
      <c r="F80" s="113"/>
      <c r="G80" s="108"/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  <c r="V80" s="108"/>
      <c r="W80" s="108"/>
      <c r="X80" s="108"/>
      <c r="Y80" s="108"/>
      <c r="Z80" s="108"/>
      <c r="AA80" s="108"/>
    </row>
    <row r="81" customFormat="false" ht="12.75" hidden="false" customHeight="true" outlineLevel="0" collapsed="false">
      <c r="A81" s="108"/>
      <c r="B81" s="112"/>
      <c r="C81" s="112"/>
      <c r="D81" s="112"/>
      <c r="E81" s="113"/>
      <c r="F81" s="113"/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8"/>
      <c r="Z81" s="108"/>
      <c r="AA81" s="108"/>
    </row>
    <row r="82" customFormat="false" ht="12.75" hidden="false" customHeight="true" outlineLevel="0" collapsed="false">
      <c r="A82" s="108"/>
      <c r="B82" s="112"/>
      <c r="C82" s="112"/>
      <c r="D82" s="112"/>
      <c r="E82" s="113"/>
      <c r="F82" s="113"/>
      <c r="G82" s="108"/>
      <c r="H82" s="108"/>
      <c r="I82" s="108"/>
      <c r="J82" s="108"/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  <c r="V82" s="108"/>
      <c r="W82" s="108"/>
      <c r="X82" s="108"/>
      <c r="Y82" s="108"/>
      <c r="Z82" s="108"/>
      <c r="AA82" s="108"/>
    </row>
    <row r="83" customFormat="false" ht="12.75" hidden="false" customHeight="true" outlineLevel="0" collapsed="false">
      <c r="A83" s="108"/>
      <c r="B83" s="112"/>
      <c r="C83" s="112"/>
      <c r="D83" s="112"/>
      <c r="E83" s="113"/>
      <c r="F83" s="113"/>
      <c r="G83" s="108"/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108"/>
      <c r="S83" s="108"/>
      <c r="T83" s="108"/>
      <c r="U83" s="108"/>
      <c r="V83" s="108"/>
      <c r="W83" s="108"/>
      <c r="X83" s="108"/>
      <c r="Y83" s="108"/>
      <c r="Z83" s="108"/>
      <c r="AA83" s="108"/>
    </row>
    <row r="84" customFormat="false" ht="12.75" hidden="false" customHeight="true" outlineLevel="0" collapsed="false">
      <c r="A84" s="108"/>
      <c r="B84" s="112"/>
      <c r="C84" s="112"/>
      <c r="D84" s="112"/>
      <c r="E84" s="113"/>
      <c r="F84" s="113"/>
      <c r="G84" s="108"/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  <c r="V84" s="108"/>
      <c r="W84" s="108"/>
      <c r="X84" s="108"/>
      <c r="Y84" s="108"/>
      <c r="Z84" s="108"/>
      <c r="AA84" s="108"/>
    </row>
    <row r="85" customFormat="false" ht="12.75" hidden="false" customHeight="true" outlineLevel="0" collapsed="false">
      <c r="A85" s="108"/>
      <c r="B85" s="112"/>
      <c r="C85" s="112"/>
      <c r="D85" s="112"/>
      <c r="E85" s="113"/>
      <c r="F85" s="113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108"/>
      <c r="X85" s="108"/>
      <c r="Y85" s="108"/>
      <c r="Z85" s="108"/>
      <c r="AA85" s="108"/>
    </row>
    <row r="86" customFormat="false" ht="12.75" hidden="false" customHeight="true" outlineLevel="0" collapsed="false">
      <c r="A86" s="108"/>
      <c r="B86" s="112"/>
      <c r="C86" s="112"/>
      <c r="D86" s="112"/>
      <c r="E86" s="113"/>
      <c r="F86" s="113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8"/>
      <c r="Z86" s="108"/>
      <c r="AA86" s="108"/>
    </row>
    <row r="87" customFormat="false" ht="12.75" hidden="false" customHeight="true" outlineLevel="0" collapsed="false">
      <c r="A87" s="108"/>
      <c r="B87" s="112"/>
      <c r="C87" s="112"/>
      <c r="D87" s="112"/>
      <c r="E87" s="113"/>
      <c r="F87" s="113"/>
      <c r="G87" s="108"/>
      <c r="H87" s="108"/>
      <c r="I87" s="108"/>
      <c r="J87" s="108"/>
      <c r="K87" s="108"/>
      <c r="L87" s="108"/>
      <c r="M87" s="108"/>
      <c r="N87" s="108"/>
      <c r="O87" s="108"/>
      <c r="P87" s="108"/>
      <c r="Q87" s="108"/>
      <c r="R87" s="108"/>
      <c r="S87" s="108"/>
      <c r="T87" s="108"/>
      <c r="U87" s="108"/>
      <c r="V87" s="108"/>
      <c r="W87" s="108"/>
      <c r="X87" s="108"/>
      <c r="Y87" s="108"/>
      <c r="Z87" s="108"/>
      <c r="AA87" s="108"/>
    </row>
    <row r="88" customFormat="false" ht="12.75" hidden="false" customHeight="true" outlineLevel="0" collapsed="false">
      <c r="A88" s="108"/>
      <c r="B88" s="112"/>
      <c r="C88" s="112"/>
      <c r="D88" s="112"/>
      <c r="E88" s="113"/>
      <c r="F88" s="113"/>
      <c r="G88" s="108"/>
      <c r="H88" s="108"/>
      <c r="I88" s="108"/>
      <c r="J88" s="108"/>
      <c r="K88" s="108"/>
      <c r="L88" s="108"/>
      <c r="M88" s="108"/>
      <c r="N88" s="108"/>
      <c r="O88" s="108"/>
      <c r="P88" s="108"/>
      <c r="Q88" s="108"/>
      <c r="R88" s="108"/>
      <c r="S88" s="108"/>
      <c r="T88" s="108"/>
      <c r="U88" s="108"/>
      <c r="V88" s="108"/>
      <c r="W88" s="108"/>
      <c r="X88" s="108"/>
      <c r="Y88" s="108"/>
      <c r="Z88" s="108"/>
      <c r="AA88" s="108"/>
    </row>
    <row r="89" customFormat="false" ht="12.75" hidden="false" customHeight="true" outlineLevel="0" collapsed="false">
      <c r="A89" s="108"/>
      <c r="B89" s="112"/>
      <c r="C89" s="112"/>
      <c r="D89" s="112"/>
      <c r="E89" s="113"/>
      <c r="F89" s="113"/>
      <c r="G89" s="108"/>
      <c r="H89" s="108"/>
      <c r="I89" s="108"/>
      <c r="J89" s="108"/>
      <c r="K89" s="108"/>
      <c r="L89" s="108"/>
      <c r="M89" s="108"/>
      <c r="N89" s="108"/>
      <c r="O89" s="108"/>
      <c r="P89" s="108"/>
      <c r="Q89" s="108"/>
      <c r="R89" s="108"/>
      <c r="S89" s="108"/>
      <c r="T89" s="108"/>
      <c r="U89" s="108"/>
      <c r="V89" s="108"/>
      <c r="W89" s="108"/>
      <c r="X89" s="108"/>
      <c r="Y89" s="108"/>
      <c r="Z89" s="108"/>
      <c r="AA89" s="108"/>
    </row>
    <row r="90" customFormat="false" ht="12.75" hidden="false" customHeight="true" outlineLevel="0" collapsed="false">
      <c r="A90" s="108"/>
      <c r="B90" s="112"/>
      <c r="C90" s="112"/>
      <c r="D90" s="112"/>
      <c r="E90" s="113"/>
      <c r="F90" s="113"/>
      <c r="G90" s="108"/>
      <c r="H90" s="108"/>
      <c r="I90" s="108"/>
      <c r="J90" s="108"/>
      <c r="K90" s="108"/>
      <c r="L90" s="108"/>
      <c r="M90" s="108"/>
      <c r="N90" s="108"/>
      <c r="O90" s="108"/>
      <c r="P90" s="108"/>
      <c r="Q90" s="108"/>
      <c r="R90" s="108"/>
      <c r="S90" s="108"/>
      <c r="T90" s="108"/>
      <c r="U90" s="108"/>
      <c r="V90" s="108"/>
      <c r="W90" s="108"/>
      <c r="X90" s="108"/>
      <c r="Y90" s="108"/>
      <c r="Z90" s="108"/>
      <c r="AA90" s="108"/>
    </row>
    <row r="91" customFormat="false" ht="12.75" hidden="false" customHeight="true" outlineLevel="0" collapsed="false">
      <c r="A91" s="108"/>
      <c r="B91" s="112"/>
      <c r="C91" s="112"/>
      <c r="D91" s="112"/>
      <c r="E91" s="113"/>
      <c r="F91" s="113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  <c r="R91" s="108"/>
      <c r="S91" s="108"/>
      <c r="T91" s="108"/>
      <c r="U91" s="108"/>
      <c r="V91" s="108"/>
      <c r="W91" s="108"/>
      <c r="X91" s="108"/>
      <c r="Y91" s="108"/>
      <c r="Z91" s="108"/>
      <c r="AA91" s="108"/>
    </row>
    <row r="92" customFormat="false" ht="12.75" hidden="false" customHeight="true" outlineLevel="0" collapsed="false">
      <c r="A92" s="108"/>
      <c r="B92" s="112"/>
      <c r="C92" s="112"/>
      <c r="D92" s="112"/>
      <c r="E92" s="113"/>
      <c r="F92" s="113"/>
      <c r="G92" s="108"/>
      <c r="H92" s="108"/>
      <c r="I92" s="108"/>
      <c r="J92" s="108"/>
      <c r="K92" s="108"/>
      <c r="L92" s="108"/>
      <c r="M92" s="108"/>
      <c r="N92" s="108"/>
      <c r="O92" s="108"/>
      <c r="P92" s="108"/>
      <c r="Q92" s="108"/>
      <c r="R92" s="108"/>
      <c r="S92" s="108"/>
      <c r="T92" s="108"/>
      <c r="U92" s="108"/>
      <c r="V92" s="108"/>
      <c r="W92" s="108"/>
      <c r="X92" s="108"/>
      <c r="Y92" s="108"/>
      <c r="Z92" s="108"/>
      <c r="AA92" s="108"/>
    </row>
    <row r="93" customFormat="false" ht="12.75" hidden="false" customHeight="true" outlineLevel="0" collapsed="false">
      <c r="A93" s="108"/>
      <c r="B93" s="112"/>
      <c r="C93" s="112"/>
      <c r="D93" s="112"/>
      <c r="E93" s="113"/>
      <c r="F93" s="113"/>
      <c r="G93" s="108"/>
      <c r="H93" s="108"/>
      <c r="I93" s="108"/>
      <c r="J93" s="108"/>
      <c r="K93" s="108"/>
      <c r="L93" s="108"/>
      <c r="M93" s="108"/>
      <c r="N93" s="108"/>
      <c r="O93" s="108"/>
      <c r="P93" s="108"/>
      <c r="Q93" s="108"/>
      <c r="R93" s="108"/>
      <c r="S93" s="108"/>
      <c r="T93" s="108"/>
      <c r="U93" s="108"/>
      <c r="V93" s="108"/>
      <c r="W93" s="108"/>
      <c r="X93" s="108"/>
      <c r="Y93" s="108"/>
      <c r="Z93" s="108"/>
      <c r="AA93" s="108"/>
    </row>
    <row r="94" customFormat="false" ht="12.75" hidden="false" customHeight="true" outlineLevel="0" collapsed="false">
      <c r="A94" s="108"/>
      <c r="B94" s="112"/>
      <c r="C94" s="112"/>
      <c r="D94" s="112"/>
      <c r="E94" s="113"/>
      <c r="F94" s="113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08"/>
      <c r="W94" s="108"/>
      <c r="X94" s="108"/>
      <c r="Y94" s="108"/>
      <c r="Z94" s="108"/>
      <c r="AA94" s="108"/>
    </row>
    <row r="95" customFormat="false" ht="12.75" hidden="false" customHeight="true" outlineLevel="0" collapsed="false">
      <c r="A95" s="108"/>
      <c r="B95" s="112"/>
      <c r="C95" s="112"/>
      <c r="D95" s="112"/>
      <c r="E95" s="113"/>
      <c r="F95" s="113"/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108"/>
      <c r="S95" s="108"/>
      <c r="T95" s="108"/>
      <c r="U95" s="108"/>
      <c r="V95" s="108"/>
      <c r="W95" s="108"/>
      <c r="X95" s="108"/>
      <c r="Y95" s="108"/>
      <c r="Z95" s="108"/>
      <c r="AA95" s="108"/>
    </row>
    <row r="96" customFormat="false" ht="12.75" hidden="false" customHeight="true" outlineLevel="0" collapsed="false">
      <c r="A96" s="108"/>
      <c r="B96" s="112"/>
      <c r="C96" s="112"/>
      <c r="D96" s="112"/>
      <c r="E96" s="113"/>
      <c r="F96" s="113"/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08"/>
      <c r="S96" s="108"/>
      <c r="T96" s="108"/>
      <c r="U96" s="108"/>
      <c r="V96" s="108"/>
      <c r="W96" s="108"/>
      <c r="X96" s="108"/>
      <c r="Y96" s="108"/>
      <c r="Z96" s="108"/>
      <c r="AA96" s="108"/>
    </row>
    <row r="97" customFormat="false" ht="12.75" hidden="false" customHeight="true" outlineLevel="0" collapsed="false">
      <c r="A97" s="108"/>
      <c r="B97" s="112"/>
      <c r="C97" s="112"/>
      <c r="D97" s="112"/>
      <c r="E97" s="113"/>
      <c r="F97" s="113"/>
      <c r="G97" s="108"/>
      <c r="H97" s="108"/>
      <c r="I97" s="108"/>
      <c r="J97" s="108"/>
      <c r="K97" s="108"/>
      <c r="L97" s="108"/>
      <c r="M97" s="108"/>
      <c r="N97" s="108"/>
      <c r="O97" s="108"/>
      <c r="P97" s="108"/>
      <c r="Q97" s="108"/>
      <c r="R97" s="108"/>
      <c r="S97" s="108"/>
      <c r="T97" s="108"/>
      <c r="U97" s="108"/>
      <c r="V97" s="108"/>
      <c r="W97" s="108"/>
      <c r="X97" s="108"/>
      <c r="Y97" s="108"/>
      <c r="Z97" s="108"/>
      <c r="AA97" s="108"/>
    </row>
    <row r="98" customFormat="false" ht="12.75" hidden="false" customHeight="true" outlineLevel="0" collapsed="false">
      <c r="A98" s="108"/>
      <c r="B98" s="112"/>
      <c r="C98" s="112"/>
      <c r="D98" s="112"/>
      <c r="E98" s="113"/>
      <c r="F98" s="113"/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  <c r="Y98" s="108"/>
      <c r="Z98" s="108"/>
      <c r="AA98" s="108"/>
    </row>
    <row r="99" customFormat="false" ht="12.75" hidden="false" customHeight="true" outlineLevel="0" collapsed="false">
      <c r="A99" s="108"/>
      <c r="B99" s="112"/>
      <c r="C99" s="112"/>
      <c r="D99" s="112"/>
      <c r="E99" s="113"/>
      <c r="F99" s="113"/>
      <c r="G99" s="108"/>
      <c r="H99" s="108"/>
      <c r="I99" s="108"/>
      <c r="J99" s="108"/>
      <c r="K99" s="108"/>
      <c r="L99" s="108"/>
      <c r="M99" s="108"/>
      <c r="N99" s="108"/>
      <c r="O99" s="108"/>
      <c r="P99" s="108"/>
      <c r="Q99" s="108"/>
      <c r="R99" s="108"/>
      <c r="S99" s="108"/>
      <c r="T99" s="108"/>
      <c r="U99" s="108"/>
      <c r="V99" s="108"/>
      <c r="W99" s="108"/>
      <c r="X99" s="108"/>
      <c r="Y99" s="108"/>
      <c r="Z99" s="108"/>
      <c r="AA99" s="108"/>
    </row>
    <row r="100" customFormat="false" ht="12.75" hidden="false" customHeight="true" outlineLevel="0" collapsed="false">
      <c r="A100" s="108"/>
      <c r="B100" s="112"/>
      <c r="C100" s="112"/>
      <c r="D100" s="112"/>
      <c r="E100" s="113"/>
      <c r="F100" s="113"/>
      <c r="G100" s="108"/>
      <c r="H100" s="108"/>
      <c r="I100" s="108"/>
      <c r="J100" s="108"/>
      <c r="K100" s="108"/>
      <c r="L100" s="108"/>
      <c r="M100" s="108"/>
      <c r="N100" s="108"/>
      <c r="O100" s="108"/>
      <c r="P100" s="108"/>
      <c r="Q100" s="108"/>
      <c r="R100" s="108"/>
      <c r="S100" s="108"/>
      <c r="T100" s="108"/>
      <c r="U100" s="108"/>
      <c r="V100" s="108"/>
      <c r="W100" s="108"/>
      <c r="X100" s="108"/>
      <c r="Y100" s="108"/>
      <c r="Z100" s="108"/>
      <c r="AA100" s="108"/>
    </row>
    <row r="101" customFormat="false" ht="12.75" hidden="false" customHeight="true" outlineLevel="0" collapsed="false">
      <c r="A101" s="108"/>
      <c r="B101" s="112"/>
      <c r="C101" s="112"/>
      <c r="D101" s="112"/>
      <c r="E101" s="113"/>
      <c r="F101" s="113"/>
      <c r="G101" s="108"/>
      <c r="H101" s="108"/>
      <c r="I101" s="108"/>
      <c r="J101" s="108"/>
      <c r="K101" s="108"/>
      <c r="L101" s="108"/>
      <c r="M101" s="108"/>
      <c r="N101" s="108"/>
      <c r="O101" s="108"/>
      <c r="P101" s="108"/>
      <c r="Q101" s="108"/>
      <c r="R101" s="108"/>
      <c r="S101" s="108"/>
      <c r="T101" s="108"/>
      <c r="U101" s="108"/>
      <c r="V101" s="108"/>
      <c r="W101" s="108"/>
      <c r="X101" s="108"/>
      <c r="Y101" s="108"/>
      <c r="Z101" s="108"/>
      <c r="AA101" s="108"/>
    </row>
    <row r="102" customFormat="false" ht="12.75" hidden="false" customHeight="true" outlineLevel="0" collapsed="false">
      <c r="A102" s="108"/>
      <c r="B102" s="112"/>
      <c r="C102" s="112"/>
      <c r="D102" s="112"/>
      <c r="E102" s="113"/>
      <c r="F102" s="113"/>
      <c r="G102" s="108"/>
      <c r="H102" s="108"/>
      <c r="I102" s="108"/>
      <c r="J102" s="108"/>
      <c r="K102" s="108"/>
      <c r="L102" s="108"/>
      <c r="M102" s="108"/>
      <c r="N102" s="108"/>
      <c r="O102" s="108"/>
      <c r="P102" s="108"/>
      <c r="Q102" s="108"/>
      <c r="R102" s="108"/>
      <c r="S102" s="108"/>
      <c r="T102" s="108"/>
      <c r="U102" s="108"/>
      <c r="V102" s="108"/>
      <c r="W102" s="108"/>
      <c r="X102" s="108"/>
      <c r="Y102" s="108"/>
      <c r="Z102" s="108"/>
      <c r="AA102" s="108"/>
    </row>
    <row r="103" customFormat="false" ht="12.75" hidden="false" customHeight="true" outlineLevel="0" collapsed="false">
      <c r="A103" s="108"/>
      <c r="B103" s="112"/>
      <c r="C103" s="112"/>
      <c r="D103" s="112"/>
      <c r="E103" s="113"/>
      <c r="F103" s="113"/>
      <c r="G103" s="108"/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  <c r="R103" s="108"/>
      <c r="S103" s="108"/>
      <c r="T103" s="108"/>
      <c r="U103" s="108"/>
      <c r="V103" s="108"/>
      <c r="W103" s="108"/>
      <c r="X103" s="108"/>
      <c r="Y103" s="108"/>
      <c r="Z103" s="108"/>
      <c r="AA103" s="108"/>
    </row>
    <row r="104" customFormat="false" ht="12.75" hidden="false" customHeight="true" outlineLevel="0" collapsed="false">
      <c r="A104" s="108"/>
      <c r="B104" s="112"/>
      <c r="C104" s="112"/>
      <c r="D104" s="112"/>
      <c r="E104" s="113"/>
      <c r="F104" s="113"/>
      <c r="G104" s="108"/>
      <c r="H104" s="108"/>
      <c r="I104" s="108"/>
      <c r="J104" s="108"/>
      <c r="K104" s="108"/>
      <c r="L104" s="108"/>
      <c r="M104" s="108"/>
      <c r="N104" s="108"/>
      <c r="O104" s="108"/>
      <c r="P104" s="108"/>
      <c r="Q104" s="108"/>
      <c r="R104" s="108"/>
      <c r="S104" s="108"/>
      <c r="T104" s="108"/>
      <c r="U104" s="108"/>
      <c r="V104" s="108"/>
      <c r="W104" s="108"/>
      <c r="X104" s="108"/>
      <c r="Y104" s="108"/>
      <c r="Z104" s="108"/>
      <c r="AA104" s="108"/>
    </row>
    <row r="105" customFormat="false" ht="12.75" hidden="false" customHeight="true" outlineLevel="0" collapsed="false">
      <c r="A105" s="108"/>
      <c r="B105" s="112"/>
      <c r="C105" s="112"/>
      <c r="D105" s="112"/>
      <c r="E105" s="113"/>
      <c r="F105" s="113"/>
      <c r="G105" s="108"/>
      <c r="H105" s="108"/>
      <c r="I105" s="108"/>
      <c r="J105" s="108"/>
      <c r="K105" s="108"/>
      <c r="L105" s="108"/>
      <c r="M105" s="108"/>
      <c r="N105" s="108"/>
      <c r="O105" s="108"/>
      <c r="P105" s="108"/>
      <c r="Q105" s="108"/>
      <c r="R105" s="108"/>
      <c r="S105" s="108"/>
      <c r="T105" s="108"/>
      <c r="U105" s="108"/>
      <c r="V105" s="108"/>
      <c r="W105" s="108"/>
      <c r="X105" s="108"/>
      <c r="Y105" s="108"/>
      <c r="Z105" s="108"/>
      <c r="AA105" s="108"/>
    </row>
    <row r="106" customFormat="false" ht="12.75" hidden="false" customHeight="true" outlineLevel="0" collapsed="false">
      <c r="A106" s="108"/>
      <c r="B106" s="112"/>
      <c r="C106" s="112"/>
      <c r="D106" s="112"/>
      <c r="E106" s="113"/>
      <c r="F106" s="113"/>
      <c r="G106" s="108"/>
      <c r="H106" s="108"/>
      <c r="I106" s="108"/>
      <c r="J106" s="108"/>
      <c r="K106" s="108"/>
      <c r="L106" s="108"/>
      <c r="M106" s="108"/>
      <c r="N106" s="108"/>
      <c r="O106" s="108"/>
      <c r="P106" s="108"/>
      <c r="Q106" s="108"/>
      <c r="R106" s="108"/>
      <c r="S106" s="108"/>
      <c r="T106" s="108"/>
      <c r="U106" s="108"/>
      <c r="V106" s="108"/>
      <c r="W106" s="108"/>
      <c r="X106" s="108"/>
      <c r="Y106" s="108"/>
      <c r="Z106" s="108"/>
      <c r="AA106" s="108"/>
    </row>
    <row r="107" customFormat="false" ht="12.75" hidden="false" customHeight="true" outlineLevel="0" collapsed="false">
      <c r="A107" s="108"/>
      <c r="B107" s="112"/>
      <c r="C107" s="112"/>
      <c r="D107" s="112"/>
      <c r="E107" s="113"/>
      <c r="F107" s="113"/>
      <c r="G107" s="108"/>
      <c r="H107" s="108"/>
      <c r="I107" s="108"/>
      <c r="J107" s="108"/>
      <c r="K107" s="108"/>
      <c r="L107" s="108"/>
      <c r="M107" s="108"/>
      <c r="N107" s="108"/>
      <c r="O107" s="108"/>
      <c r="P107" s="108"/>
      <c r="Q107" s="108"/>
      <c r="R107" s="108"/>
      <c r="S107" s="108"/>
      <c r="T107" s="108"/>
      <c r="U107" s="108"/>
      <c r="V107" s="108"/>
      <c r="W107" s="108"/>
      <c r="X107" s="108"/>
      <c r="Y107" s="108"/>
      <c r="Z107" s="108"/>
      <c r="AA107" s="108"/>
    </row>
    <row r="108" customFormat="false" ht="12.75" hidden="false" customHeight="true" outlineLevel="0" collapsed="false">
      <c r="A108" s="108"/>
      <c r="B108" s="112"/>
      <c r="C108" s="112"/>
      <c r="D108" s="112"/>
      <c r="E108" s="113"/>
      <c r="F108" s="113"/>
      <c r="G108" s="108"/>
      <c r="H108" s="108"/>
      <c r="I108" s="108"/>
      <c r="J108" s="108"/>
      <c r="K108" s="108"/>
      <c r="L108" s="108"/>
      <c r="M108" s="108"/>
      <c r="N108" s="108"/>
      <c r="O108" s="108"/>
      <c r="P108" s="108"/>
      <c r="Q108" s="108"/>
      <c r="R108" s="108"/>
      <c r="S108" s="108"/>
      <c r="T108" s="108"/>
      <c r="U108" s="108"/>
      <c r="V108" s="108"/>
      <c r="W108" s="108"/>
      <c r="X108" s="108"/>
      <c r="Y108" s="108"/>
      <c r="Z108" s="108"/>
      <c r="AA108" s="108"/>
    </row>
    <row r="109" customFormat="false" ht="12.75" hidden="false" customHeight="true" outlineLevel="0" collapsed="false">
      <c r="A109" s="108"/>
      <c r="B109" s="112"/>
      <c r="C109" s="112"/>
      <c r="D109" s="112"/>
      <c r="E109" s="113"/>
      <c r="F109" s="113"/>
      <c r="G109" s="108"/>
      <c r="H109" s="108"/>
      <c r="I109" s="108"/>
      <c r="J109" s="108"/>
      <c r="K109" s="108"/>
      <c r="L109" s="108"/>
      <c r="M109" s="108"/>
      <c r="N109" s="108"/>
      <c r="O109" s="108"/>
      <c r="P109" s="108"/>
      <c r="Q109" s="108"/>
      <c r="R109" s="108"/>
      <c r="S109" s="108"/>
      <c r="T109" s="108"/>
      <c r="U109" s="108"/>
      <c r="V109" s="108"/>
      <c r="W109" s="108"/>
      <c r="X109" s="108"/>
      <c r="Y109" s="108"/>
      <c r="Z109" s="108"/>
      <c r="AA109" s="108"/>
    </row>
    <row r="110" customFormat="false" ht="12.75" hidden="false" customHeight="true" outlineLevel="0" collapsed="false">
      <c r="A110" s="108"/>
      <c r="B110" s="112"/>
      <c r="C110" s="112"/>
      <c r="D110" s="112"/>
      <c r="E110" s="113"/>
      <c r="F110" s="113"/>
      <c r="G110" s="108"/>
      <c r="H110" s="108"/>
      <c r="I110" s="108"/>
      <c r="J110" s="108"/>
      <c r="K110" s="108"/>
      <c r="L110" s="108"/>
      <c r="M110" s="108"/>
      <c r="N110" s="108"/>
      <c r="O110" s="108"/>
      <c r="P110" s="108"/>
      <c r="Q110" s="108"/>
      <c r="R110" s="108"/>
      <c r="S110" s="108"/>
      <c r="T110" s="108"/>
      <c r="U110" s="108"/>
      <c r="V110" s="108"/>
      <c r="W110" s="108"/>
      <c r="X110" s="108"/>
      <c r="Y110" s="108"/>
      <c r="Z110" s="108"/>
      <c r="AA110" s="108"/>
    </row>
    <row r="111" customFormat="false" ht="12.75" hidden="false" customHeight="true" outlineLevel="0" collapsed="false">
      <c r="A111" s="108"/>
      <c r="B111" s="112"/>
      <c r="C111" s="112"/>
      <c r="D111" s="112"/>
      <c r="E111" s="113"/>
      <c r="F111" s="113"/>
      <c r="G111" s="108"/>
      <c r="H111" s="108"/>
      <c r="I111" s="108"/>
      <c r="J111" s="108"/>
      <c r="K111" s="108"/>
      <c r="L111" s="108"/>
      <c r="M111" s="108"/>
      <c r="N111" s="108"/>
      <c r="O111" s="108"/>
      <c r="P111" s="108"/>
      <c r="Q111" s="108"/>
      <c r="R111" s="108"/>
      <c r="S111" s="108"/>
      <c r="T111" s="108"/>
      <c r="U111" s="108"/>
      <c r="V111" s="108"/>
      <c r="W111" s="108"/>
      <c r="X111" s="108"/>
      <c r="Y111" s="108"/>
      <c r="Z111" s="108"/>
      <c r="AA111" s="108"/>
    </row>
    <row r="112" customFormat="false" ht="12.75" hidden="false" customHeight="true" outlineLevel="0" collapsed="false">
      <c r="A112" s="108"/>
      <c r="B112" s="112"/>
      <c r="C112" s="112"/>
      <c r="D112" s="112"/>
      <c r="E112" s="113"/>
      <c r="F112" s="113"/>
      <c r="G112" s="108"/>
      <c r="H112" s="108"/>
      <c r="I112" s="108"/>
      <c r="J112" s="108"/>
      <c r="K112" s="108"/>
      <c r="L112" s="108"/>
      <c r="M112" s="108"/>
      <c r="N112" s="108"/>
      <c r="O112" s="108"/>
      <c r="P112" s="108"/>
      <c r="Q112" s="108"/>
      <c r="R112" s="108"/>
      <c r="S112" s="108"/>
      <c r="T112" s="108"/>
      <c r="U112" s="108"/>
      <c r="V112" s="108"/>
      <c r="W112" s="108"/>
      <c r="X112" s="108"/>
      <c r="Y112" s="108"/>
      <c r="Z112" s="108"/>
      <c r="AA112" s="108"/>
    </row>
    <row r="113" customFormat="false" ht="12.75" hidden="false" customHeight="true" outlineLevel="0" collapsed="false">
      <c r="A113" s="108"/>
      <c r="B113" s="112"/>
      <c r="C113" s="112"/>
      <c r="D113" s="112"/>
      <c r="E113" s="113"/>
      <c r="F113" s="113"/>
      <c r="G113" s="108"/>
      <c r="H113" s="108"/>
      <c r="I113" s="108"/>
      <c r="J113" s="108"/>
      <c r="K113" s="108"/>
      <c r="L113" s="108"/>
      <c r="M113" s="108"/>
      <c r="N113" s="108"/>
      <c r="O113" s="108"/>
      <c r="P113" s="108"/>
      <c r="Q113" s="108"/>
      <c r="R113" s="108"/>
      <c r="S113" s="108"/>
      <c r="T113" s="108"/>
      <c r="U113" s="108"/>
      <c r="V113" s="108"/>
      <c r="W113" s="108"/>
      <c r="X113" s="108"/>
      <c r="Y113" s="108"/>
      <c r="Z113" s="108"/>
      <c r="AA113" s="108"/>
    </row>
    <row r="114" customFormat="false" ht="12.75" hidden="false" customHeight="true" outlineLevel="0" collapsed="false">
      <c r="A114" s="108"/>
      <c r="B114" s="112"/>
      <c r="C114" s="112"/>
      <c r="D114" s="112"/>
      <c r="E114" s="113"/>
      <c r="F114" s="113"/>
      <c r="G114" s="108"/>
      <c r="H114" s="108"/>
      <c r="I114" s="108"/>
      <c r="J114" s="108"/>
      <c r="K114" s="108"/>
      <c r="L114" s="108"/>
      <c r="M114" s="108"/>
      <c r="N114" s="108"/>
      <c r="O114" s="108"/>
      <c r="P114" s="108"/>
      <c r="Q114" s="108"/>
      <c r="R114" s="108"/>
      <c r="S114" s="108"/>
      <c r="T114" s="108"/>
      <c r="U114" s="108"/>
      <c r="V114" s="108"/>
      <c r="W114" s="108"/>
      <c r="X114" s="108"/>
      <c r="Y114" s="108"/>
      <c r="Z114" s="108"/>
      <c r="AA114" s="108"/>
    </row>
    <row r="115" customFormat="false" ht="12.75" hidden="false" customHeight="true" outlineLevel="0" collapsed="false">
      <c r="A115" s="108"/>
      <c r="B115" s="112"/>
      <c r="C115" s="112"/>
      <c r="D115" s="112"/>
      <c r="E115" s="113"/>
      <c r="F115" s="113"/>
      <c r="G115" s="108"/>
      <c r="H115" s="108"/>
      <c r="I115" s="108"/>
      <c r="J115" s="108"/>
      <c r="K115" s="108"/>
      <c r="L115" s="108"/>
      <c r="M115" s="108"/>
      <c r="N115" s="108"/>
      <c r="O115" s="108"/>
      <c r="P115" s="108"/>
      <c r="Q115" s="108"/>
      <c r="R115" s="108"/>
      <c r="S115" s="108"/>
      <c r="T115" s="108"/>
      <c r="U115" s="108"/>
      <c r="V115" s="108"/>
      <c r="W115" s="108"/>
      <c r="X115" s="108"/>
      <c r="Y115" s="108"/>
      <c r="Z115" s="108"/>
      <c r="AA115" s="108"/>
    </row>
    <row r="116" customFormat="false" ht="12.75" hidden="false" customHeight="true" outlineLevel="0" collapsed="false">
      <c r="A116" s="108"/>
      <c r="B116" s="112"/>
      <c r="C116" s="112"/>
      <c r="D116" s="112"/>
      <c r="E116" s="113"/>
      <c r="F116" s="113"/>
      <c r="G116" s="108"/>
      <c r="H116" s="108"/>
      <c r="I116" s="108"/>
      <c r="J116" s="108"/>
      <c r="K116" s="108"/>
      <c r="L116" s="108"/>
      <c r="M116" s="108"/>
      <c r="N116" s="108"/>
      <c r="O116" s="108"/>
      <c r="P116" s="108"/>
      <c r="Q116" s="108"/>
      <c r="R116" s="108"/>
      <c r="S116" s="108"/>
      <c r="T116" s="108"/>
      <c r="U116" s="108"/>
      <c r="V116" s="108"/>
      <c r="W116" s="108"/>
      <c r="X116" s="108"/>
      <c r="Y116" s="108"/>
      <c r="Z116" s="108"/>
      <c r="AA116" s="108"/>
    </row>
    <row r="117" customFormat="false" ht="12.75" hidden="false" customHeight="true" outlineLevel="0" collapsed="false">
      <c r="A117" s="108"/>
      <c r="B117" s="112"/>
      <c r="C117" s="112"/>
      <c r="D117" s="112"/>
      <c r="E117" s="113"/>
      <c r="F117" s="113"/>
      <c r="G117" s="108"/>
      <c r="H117" s="108"/>
      <c r="I117" s="108"/>
      <c r="J117" s="108"/>
      <c r="K117" s="108"/>
      <c r="L117" s="108"/>
      <c r="M117" s="108"/>
      <c r="N117" s="108"/>
      <c r="O117" s="108"/>
      <c r="P117" s="108"/>
      <c r="Q117" s="108"/>
      <c r="R117" s="108"/>
      <c r="S117" s="108"/>
      <c r="T117" s="108"/>
      <c r="U117" s="108"/>
      <c r="V117" s="108"/>
      <c r="W117" s="108"/>
      <c r="X117" s="108"/>
      <c r="Y117" s="108"/>
      <c r="Z117" s="108"/>
      <c r="AA117" s="108"/>
    </row>
    <row r="118" customFormat="false" ht="12.75" hidden="false" customHeight="true" outlineLevel="0" collapsed="false">
      <c r="A118" s="108"/>
      <c r="B118" s="112"/>
      <c r="C118" s="112"/>
      <c r="D118" s="112"/>
      <c r="E118" s="113"/>
      <c r="F118" s="113"/>
      <c r="G118" s="108"/>
      <c r="H118" s="108"/>
      <c r="I118" s="108"/>
      <c r="J118" s="108"/>
      <c r="K118" s="108"/>
      <c r="L118" s="108"/>
      <c r="M118" s="108"/>
      <c r="N118" s="108"/>
      <c r="O118" s="108"/>
      <c r="P118" s="108"/>
      <c r="Q118" s="108"/>
      <c r="R118" s="108"/>
      <c r="S118" s="108"/>
      <c r="T118" s="108"/>
      <c r="U118" s="108"/>
      <c r="V118" s="108"/>
      <c r="W118" s="108"/>
      <c r="X118" s="108"/>
      <c r="Y118" s="108"/>
      <c r="Z118" s="108"/>
      <c r="AA118" s="108"/>
    </row>
    <row r="119" customFormat="false" ht="12.75" hidden="false" customHeight="true" outlineLevel="0" collapsed="false">
      <c r="A119" s="108"/>
      <c r="B119" s="112"/>
      <c r="C119" s="112"/>
      <c r="D119" s="112"/>
      <c r="E119" s="113"/>
      <c r="F119" s="113"/>
      <c r="G119" s="108"/>
      <c r="H119" s="108"/>
      <c r="I119" s="108"/>
      <c r="J119" s="108"/>
      <c r="K119" s="108"/>
      <c r="L119" s="108"/>
      <c r="M119" s="108"/>
      <c r="N119" s="108"/>
      <c r="O119" s="108"/>
      <c r="P119" s="108"/>
      <c r="Q119" s="108"/>
      <c r="R119" s="108"/>
      <c r="S119" s="108"/>
      <c r="T119" s="108"/>
      <c r="U119" s="108"/>
      <c r="V119" s="108"/>
      <c r="W119" s="108"/>
      <c r="X119" s="108"/>
      <c r="Y119" s="108"/>
      <c r="Z119" s="108"/>
      <c r="AA119" s="108"/>
    </row>
    <row r="120" customFormat="false" ht="12.75" hidden="false" customHeight="true" outlineLevel="0" collapsed="false">
      <c r="A120" s="108"/>
      <c r="B120" s="112"/>
      <c r="C120" s="112"/>
      <c r="D120" s="112"/>
      <c r="E120" s="113"/>
      <c r="F120" s="113"/>
      <c r="G120" s="108"/>
      <c r="H120" s="108"/>
      <c r="I120" s="108"/>
      <c r="J120" s="108"/>
      <c r="K120" s="108"/>
      <c r="L120" s="108"/>
      <c r="M120" s="108"/>
      <c r="N120" s="108"/>
      <c r="O120" s="108"/>
      <c r="P120" s="108"/>
      <c r="Q120" s="108"/>
      <c r="R120" s="108"/>
      <c r="S120" s="108"/>
      <c r="T120" s="108"/>
      <c r="U120" s="108"/>
      <c r="V120" s="108"/>
      <c r="W120" s="108"/>
      <c r="X120" s="108"/>
      <c r="Y120" s="108"/>
      <c r="Z120" s="108"/>
      <c r="AA120" s="108"/>
    </row>
    <row r="121" customFormat="false" ht="12.75" hidden="false" customHeight="true" outlineLevel="0" collapsed="false">
      <c r="A121" s="108"/>
      <c r="B121" s="112"/>
      <c r="C121" s="112"/>
      <c r="D121" s="112"/>
      <c r="E121" s="113"/>
      <c r="F121" s="113"/>
      <c r="G121" s="108"/>
      <c r="H121" s="108"/>
      <c r="I121" s="108"/>
      <c r="J121" s="108"/>
      <c r="K121" s="108"/>
      <c r="L121" s="108"/>
      <c r="M121" s="108"/>
      <c r="N121" s="108"/>
      <c r="O121" s="108"/>
      <c r="P121" s="108"/>
      <c r="Q121" s="108"/>
      <c r="R121" s="108"/>
      <c r="S121" s="108"/>
      <c r="T121" s="108"/>
      <c r="U121" s="108"/>
      <c r="V121" s="108"/>
      <c r="W121" s="108"/>
      <c r="X121" s="108"/>
      <c r="Y121" s="108"/>
      <c r="Z121" s="108"/>
      <c r="AA121" s="108"/>
    </row>
    <row r="122" customFormat="false" ht="12.75" hidden="false" customHeight="true" outlineLevel="0" collapsed="false">
      <c r="A122" s="108"/>
      <c r="B122" s="112"/>
      <c r="C122" s="112"/>
      <c r="D122" s="112"/>
      <c r="E122" s="113"/>
      <c r="F122" s="113"/>
      <c r="G122" s="108"/>
      <c r="H122" s="108"/>
      <c r="I122" s="108"/>
      <c r="J122" s="108"/>
      <c r="K122" s="108"/>
      <c r="L122" s="108"/>
      <c r="M122" s="108"/>
      <c r="N122" s="108"/>
      <c r="O122" s="108"/>
      <c r="P122" s="108"/>
      <c r="Q122" s="108"/>
      <c r="R122" s="108"/>
      <c r="S122" s="108"/>
      <c r="T122" s="108"/>
      <c r="U122" s="108"/>
      <c r="V122" s="108"/>
      <c r="W122" s="108"/>
      <c r="X122" s="108"/>
      <c r="Y122" s="108"/>
      <c r="Z122" s="108"/>
      <c r="AA122" s="108"/>
    </row>
    <row r="123" customFormat="false" ht="12.75" hidden="false" customHeight="true" outlineLevel="0" collapsed="false">
      <c r="A123" s="108"/>
      <c r="B123" s="112"/>
      <c r="C123" s="112"/>
      <c r="D123" s="112"/>
      <c r="E123" s="113"/>
      <c r="F123" s="113"/>
      <c r="G123" s="108"/>
      <c r="H123" s="108"/>
      <c r="I123" s="108"/>
      <c r="J123" s="108"/>
      <c r="K123" s="108"/>
      <c r="L123" s="108"/>
      <c r="M123" s="108"/>
      <c r="N123" s="108"/>
      <c r="O123" s="108"/>
      <c r="P123" s="108"/>
      <c r="Q123" s="108"/>
      <c r="R123" s="108"/>
      <c r="S123" s="108"/>
      <c r="T123" s="108"/>
      <c r="U123" s="108"/>
      <c r="V123" s="108"/>
      <c r="W123" s="108"/>
      <c r="X123" s="108"/>
      <c r="Y123" s="108"/>
      <c r="Z123" s="108"/>
      <c r="AA123" s="108"/>
    </row>
    <row r="124" customFormat="false" ht="12.75" hidden="false" customHeight="true" outlineLevel="0" collapsed="false">
      <c r="A124" s="108"/>
      <c r="B124" s="112"/>
      <c r="C124" s="112"/>
      <c r="D124" s="112"/>
      <c r="E124" s="113"/>
      <c r="F124" s="113"/>
      <c r="G124" s="108"/>
      <c r="H124" s="108"/>
      <c r="I124" s="108"/>
      <c r="J124" s="108"/>
      <c r="K124" s="108"/>
      <c r="L124" s="108"/>
      <c r="M124" s="108"/>
      <c r="N124" s="108"/>
      <c r="O124" s="108"/>
      <c r="P124" s="108"/>
      <c r="Q124" s="108"/>
      <c r="R124" s="108"/>
      <c r="S124" s="108"/>
      <c r="T124" s="108"/>
      <c r="U124" s="108"/>
      <c r="V124" s="108"/>
      <c r="W124" s="108"/>
      <c r="X124" s="108"/>
      <c r="Y124" s="108"/>
      <c r="Z124" s="108"/>
      <c r="AA124" s="108"/>
    </row>
    <row r="125" customFormat="false" ht="12.75" hidden="false" customHeight="true" outlineLevel="0" collapsed="false">
      <c r="A125" s="108"/>
      <c r="B125" s="112"/>
      <c r="C125" s="112"/>
      <c r="D125" s="112"/>
      <c r="E125" s="113"/>
      <c r="F125" s="113"/>
      <c r="G125" s="108"/>
      <c r="H125" s="108"/>
      <c r="I125" s="108"/>
      <c r="J125" s="108"/>
      <c r="K125" s="108"/>
      <c r="L125" s="108"/>
      <c r="M125" s="108"/>
      <c r="N125" s="108"/>
      <c r="O125" s="108"/>
      <c r="P125" s="108"/>
      <c r="Q125" s="108"/>
      <c r="R125" s="108"/>
      <c r="S125" s="108"/>
      <c r="T125" s="108"/>
      <c r="U125" s="108"/>
      <c r="V125" s="108"/>
      <c r="W125" s="108"/>
      <c r="X125" s="108"/>
      <c r="Y125" s="108"/>
      <c r="Z125" s="108"/>
      <c r="AA125" s="108"/>
    </row>
    <row r="126" customFormat="false" ht="12.75" hidden="false" customHeight="true" outlineLevel="0" collapsed="false">
      <c r="A126" s="108"/>
      <c r="B126" s="112"/>
      <c r="C126" s="112"/>
      <c r="D126" s="112"/>
      <c r="E126" s="113"/>
      <c r="F126" s="113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108"/>
      <c r="S126" s="108"/>
      <c r="T126" s="108"/>
      <c r="U126" s="108"/>
      <c r="V126" s="108"/>
      <c r="W126" s="108"/>
      <c r="X126" s="108"/>
      <c r="Y126" s="108"/>
      <c r="Z126" s="108"/>
      <c r="AA126" s="108"/>
    </row>
    <row r="127" customFormat="false" ht="12.75" hidden="false" customHeight="true" outlineLevel="0" collapsed="false">
      <c r="A127" s="108"/>
      <c r="B127" s="112"/>
      <c r="C127" s="112"/>
      <c r="D127" s="112"/>
      <c r="E127" s="113"/>
      <c r="F127" s="113"/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/>
      <c r="R127" s="108"/>
      <c r="S127" s="108"/>
      <c r="T127" s="108"/>
      <c r="U127" s="108"/>
      <c r="V127" s="108"/>
      <c r="W127" s="108"/>
      <c r="X127" s="108"/>
      <c r="Y127" s="108"/>
      <c r="Z127" s="108"/>
      <c r="AA127" s="108"/>
    </row>
    <row r="128" customFormat="false" ht="12.75" hidden="false" customHeight="true" outlineLevel="0" collapsed="false">
      <c r="A128" s="108"/>
      <c r="B128" s="112"/>
      <c r="C128" s="112"/>
      <c r="D128" s="112"/>
      <c r="E128" s="113"/>
      <c r="F128" s="113"/>
      <c r="G128" s="108"/>
      <c r="H128" s="108"/>
      <c r="I128" s="108"/>
      <c r="J128" s="108"/>
      <c r="K128" s="108"/>
      <c r="L128" s="108"/>
      <c r="M128" s="108"/>
      <c r="N128" s="108"/>
      <c r="O128" s="108"/>
      <c r="P128" s="108"/>
      <c r="Q128" s="108"/>
      <c r="R128" s="108"/>
      <c r="S128" s="108"/>
      <c r="T128" s="108"/>
      <c r="U128" s="108"/>
      <c r="V128" s="108"/>
      <c r="W128" s="108"/>
      <c r="X128" s="108"/>
      <c r="Y128" s="108"/>
      <c r="Z128" s="108"/>
      <c r="AA128" s="108"/>
    </row>
    <row r="129" customFormat="false" ht="12.75" hidden="false" customHeight="true" outlineLevel="0" collapsed="false">
      <c r="A129" s="108"/>
      <c r="B129" s="112"/>
      <c r="C129" s="112"/>
      <c r="D129" s="112"/>
      <c r="E129" s="113"/>
      <c r="F129" s="113"/>
      <c r="G129" s="108"/>
      <c r="H129" s="108"/>
      <c r="I129" s="108"/>
      <c r="J129" s="108"/>
      <c r="K129" s="108"/>
      <c r="L129" s="108"/>
      <c r="M129" s="108"/>
      <c r="N129" s="108"/>
      <c r="O129" s="108"/>
      <c r="P129" s="108"/>
      <c r="Q129" s="108"/>
      <c r="R129" s="108"/>
      <c r="S129" s="108"/>
      <c r="T129" s="108"/>
      <c r="U129" s="108"/>
      <c r="V129" s="108"/>
      <c r="W129" s="108"/>
      <c r="X129" s="108"/>
      <c r="Y129" s="108"/>
      <c r="Z129" s="108"/>
      <c r="AA129" s="108"/>
    </row>
    <row r="130" customFormat="false" ht="12.75" hidden="false" customHeight="true" outlineLevel="0" collapsed="false">
      <c r="A130" s="108"/>
      <c r="B130" s="112"/>
      <c r="C130" s="112"/>
      <c r="D130" s="112"/>
      <c r="E130" s="113"/>
      <c r="F130" s="113"/>
      <c r="G130" s="108"/>
      <c r="H130" s="108"/>
      <c r="I130" s="108"/>
      <c r="J130" s="108"/>
      <c r="K130" s="108"/>
      <c r="L130" s="108"/>
      <c r="M130" s="108"/>
      <c r="N130" s="108"/>
      <c r="O130" s="108"/>
      <c r="P130" s="108"/>
      <c r="Q130" s="108"/>
      <c r="R130" s="108"/>
      <c r="S130" s="108"/>
      <c r="T130" s="108"/>
      <c r="U130" s="108"/>
      <c r="V130" s="108"/>
      <c r="W130" s="108"/>
      <c r="X130" s="108"/>
      <c r="Y130" s="108"/>
      <c r="Z130" s="108"/>
      <c r="AA130" s="108"/>
    </row>
    <row r="131" customFormat="false" ht="12.75" hidden="false" customHeight="true" outlineLevel="0" collapsed="false">
      <c r="A131" s="108"/>
      <c r="B131" s="112"/>
      <c r="C131" s="112"/>
      <c r="D131" s="112"/>
      <c r="E131" s="113"/>
      <c r="F131" s="113"/>
      <c r="G131" s="108"/>
      <c r="H131" s="108"/>
      <c r="I131" s="108"/>
      <c r="J131" s="108"/>
      <c r="K131" s="108"/>
      <c r="L131" s="108"/>
      <c r="M131" s="108"/>
      <c r="N131" s="108"/>
      <c r="O131" s="108"/>
      <c r="P131" s="108"/>
      <c r="Q131" s="108"/>
      <c r="R131" s="108"/>
      <c r="S131" s="108"/>
      <c r="T131" s="108"/>
      <c r="U131" s="108"/>
      <c r="V131" s="108"/>
      <c r="W131" s="108"/>
      <c r="X131" s="108"/>
      <c r="Y131" s="108"/>
      <c r="Z131" s="108"/>
      <c r="AA131" s="108"/>
    </row>
    <row r="132" customFormat="false" ht="12.75" hidden="false" customHeight="true" outlineLevel="0" collapsed="false">
      <c r="A132" s="108"/>
      <c r="B132" s="112"/>
      <c r="C132" s="112"/>
      <c r="D132" s="112"/>
      <c r="E132" s="113"/>
      <c r="F132" s="113"/>
      <c r="G132" s="108"/>
      <c r="H132" s="108"/>
      <c r="I132" s="108"/>
      <c r="J132" s="108"/>
      <c r="K132" s="108"/>
      <c r="L132" s="108"/>
      <c r="M132" s="108"/>
      <c r="N132" s="108"/>
      <c r="O132" s="108"/>
      <c r="P132" s="108"/>
      <c r="Q132" s="108"/>
      <c r="R132" s="108"/>
      <c r="S132" s="108"/>
      <c r="T132" s="108"/>
      <c r="U132" s="108"/>
      <c r="V132" s="108"/>
      <c r="W132" s="108"/>
      <c r="X132" s="108"/>
      <c r="Y132" s="108"/>
      <c r="Z132" s="108"/>
      <c r="AA132" s="108"/>
    </row>
    <row r="133" customFormat="false" ht="12.75" hidden="false" customHeight="true" outlineLevel="0" collapsed="false">
      <c r="A133" s="108"/>
      <c r="B133" s="112"/>
      <c r="C133" s="112"/>
      <c r="D133" s="112"/>
      <c r="E133" s="113"/>
      <c r="F133" s="113"/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/>
      <c r="R133" s="108"/>
      <c r="S133" s="108"/>
      <c r="T133" s="108"/>
      <c r="U133" s="108"/>
      <c r="V133" s="108"/>
      <c r="W133" s="108"/>
      <c r="X133" s="108"/>
      <c r="Y133" s="108"/>
      <c r="Z133" s="108"/>
      <c r="AA133" s="108"/>
    </row>
    <row r="134" customFormat="false" ht="12.75" hidden="false" customHeight="true" outlineLevel="0" collapsed="false">
      <c r="A134" s="108"/>
      <c r="B134" s="112"/>
      <c r="C134" s="112"/>
      <c r="D134" s="112"/>
      <c r="E134" s="113"/>
      <c r="F134" s="113"/>
      <c r="G134" s="108"/>
      <c r="H134" s="108"/>
      <c r="I134" s="108"/>
      <c r="J134" s="108"/>
      <c r="K134" s="108"/>
      <c r="L134" s="108"/>
      <c r="M134" s="108"/>
      <c r="N134" s="108"/>
      <c r="O134" s="108"/>
      <c r="P134" s="108"/>
      <c r="Q134" s="108"/>
      <c r="R134" s="108"/>
      <c r="S134" s="108"/>
      <c r="T134" s="108"/>
      <c r="U134" s="108"/>
      <c r="V134" s="108"/>
      <c r="W134" s="108"/>
      <c r="X134" s="108"/>
      <c r="Y134" s="108"/>
      <c r="Z134" s="108"/>
      <c r="AA134" s="108"/>
    </row>
    <row r="135" customFormat="false" ht="12.75" hidden="false" customHeight="true" outlineLevel="0" collapsed="false">
      <c r="A135" s="108"/>
      <c r="B135" s="112"/>
      <c r="C135" s="112"/>
      <c r="D135" s="112"/>
      <c r="E135" s="113"/>
      <c r="F135" s="113"/>
      <c r="G135" s="108"/>
      <c r="H135" s="108"/>
      <c r="I135" s="108"/>
      <c r="J135" s="108"/>
      <c r="K135" s="108"/>
      <c r="L135" s="108"/>
      <c r="M135" s="108"/>
      <c r="N135" s="108"/>
      <c r="O135" s="108"/>
      <c r="P135" s="108"/>
      <c r="Q135" s="108"/>
      <c r="R135" s="108"/>
      <c r="S135" s="108"/>
      <c r="T135" s="108"/>
      <c r="U135" s="108"/>
      <c r="V135" s="108"/>
      <c r="W135" s="108"/>
      <c r="X135" s="108"/>
      <c r="Y135" s="108"/>
      <c r="Z135" s="108"/>
      <c r="AA135" s="108"/>
    </row>
    <row r="136" customFormat="false" ht="12.75" hidden="false" customHeight="true" outlineLevel="0" collapsed="false">
      <c r="A136" s="108"/>
      <c r="B136" s="112"/>
      <c r="C136" s="112"/>
      <c r="D136" s="112"/>
      <c r="E136" s="113"/>
      <c r="F136" s="113"/>
      <c r="G136" s="108"/>
      <c r="H136" s="108"/>
      <c r="I136" s="108"/>
      <c r="J136" s="108"/>
      <c r="K136" s="108"/>
      <c r="L136" s="108"/>
      <c r="M136" s="108"/>
      <c r="N136" s="108"/>
      <c r="O136" s="108"/>
      <c r="P136" s="108"/>
      <c r="Q136" s="108"/>
      <c r="R136" s="108"/>
      <c r="S136" s="108"/>
      <c r="T136" s="108"/>
      <c r="U136" s="108"/>
      <c r="V136" s="108"/>
      <c r="W136" s="108"/>
      <c r="X136" s="108"/>
      <c r="Y136" s="108"/>
      <c r="Z136" s="108"/>
      <c r="AA136" s="108"/>
    </row>
    <row r="137" customFormat="false" ht="12.75" hidden="false" customHeight="true" outlineLevel="0" collapsed="false">
      <c r="A137" s="108"/>
      <c r="B137" s="112"/>
      <c r="C137" s="112"/>
      <c r="D137" s="112"/>
      <c r="E137" s="113"/>
      <c r="F137" s="113"/>
      <c r="G137" s="108"/>
      <c r="H137" s="108"/>
      <c r="I137" s="108"/>
      <c r="J137" s="108"/>
      <c r="K137" s="108"/>
      <c r="L137" s="108"/>
      <c r="M137" s="108"/>
      <c r="N137" s="108"/>
      <c r="O137" s="108"/>
      <c r="P137" s="108"/>
      <c r="Q137" s="108"/>
      <c r="R137" s="108"/>
      <c r="S137" s="108"/>
      <c r="T137" s="108"/>
      <c r="U137" s="108"/>
      <c r="V137" s="108"/>
      <c r="W137" s="108"/>
      <c r="X137" s="108"/>
      <c r="Y137" s="108"/>
      <c r="Z137" s="108"/>
      <c r="AA137" s="108"/>
    </row>
    <row r="138" customFormat="false" ht="12.75" hidden="false" customHeight="true" outlineLevel="0" collapsed="false">
      <c r="A138" s="108"/>
      <c r="B138" s="112"/>
      <c r="C138" s="112"/>
      <c r="D138" s="112"/>
      <c r="E138" s="113"/>
      <c r="F138" s="113"/>
      <c r="G138" s="108"/>
      <c r="H138" s="108"/>
      <c r="I138" s="108"/>
      <c r="J138" s="108"/>
      <c r="K138" s="108"/>
      <c r="L138" s="108"/>
      <c r="M138" s="108"/>
      <c r="N138" s="108"/>
      <c r="O138" s="108"/>
      <c r="P138" s="108"/>
      <c r="Q138" s="108"/>
      <c r="R138" s="108"/>
      <c r="S138" s="108"/>
      <c r="T138" s="108"/>
      <c r="U138" s="108"/>
      <c r="V138" s="108"/>
      <c r="W138" s="108"/>
      <c r="X138" s="108"/>
      <c r="Y138" s="108"/>
      <c r="Z138" s="108"/>
      <c r="AA138" s="108"/>
    </row>
    <row r="139" customFormat="false" ht="12.75" hidden="false" customHeight="true" outlineLevel="0" collapsed="false">
      <c r="A139" s="108"/>
      <c r="B139" s="112"/>
      <c r="C139" s="112"/>
      <c r="D139" s="112"/>
      <c r="E139" s="113"/>
      <c r="F139" s="113"/>
      <c r="G139" s="108"/>
      <c r="H139" s="108"/>
      <c r="I139" s="108"/>
      <c r="J139" s="108"/>
      <c r="K139" s="108"/>
      <c r="L139" s="108"/>
      <c r="M139" s="108"/>
      <c r="N139" s="108"/>
      <c r="O139" s="108"/>
      <c r="P139" s="108"/>
      <c r="Q139" s="108"/>
      <c r="R139" s="108"/>
      <c r="S139" s="108"/>
      <c r="T139" s="108"/>
      <c r="U139" s="108"/>
      <c r="V139" s="108"/>
      <c r="W139" s="108"/>
      <c r="X139" s="108"/>
      <c r="Y139" s="108"/>
      <c r="Z139" s="108"/>
      <c r="AA139" s="108"/>
    </row>
    <row r="140" customFormat="false" ht="12.75" hidden="false" customHeight="true" outlineLevel="0" collapsed="false">
      <c r="A140" s="108"/>
      <c r="B140" s="112"/>
      <c r="C140" s="112"/>
      <c r="D140" s="112"/>
      <c r="E140" s="113"/>
      <c r="F140" s="113"/>
      <c r="G140" s="108"/>
      <c r="H140" s="108"/>
      <c r="I140" s="108"/>
      <c r="J140" s="108"/>
      <c r="K140" s="108"/>
      <c r="L140" s="108"/>
      <c r="M140" s="108"/>
      <c r="N140" s="108"/>
      <c r="O140" s="108"/>
      <c r="P140" s="108"/>
      <c r="Q140" s="108"/>
      <c r="R140" s="108"/>
      <c r="S140" s="108"/>
      <c r="T140" s="108"/>
      <c r="U140" s="108"/>
      <c r="V140" s="108"/>
      <c r="W140" s="108"/>
      <c r="X140" s="108"/>
      <c r="Y140" s="108"/>
      <c r="Z140" s="108"/>
      <c r="AA140" s="108"/>
    </row>
    <row r="141" customFormat="false" ht="12.75" hidden="false" customHeight="true" outlineLevel="0" collapsed="false">
      <c r="A141" s="108"/>
      <c r="B141" s="112"/>
      <c r="C141" s="112"/>
      <c r="D141" s="112"/>
      <c r="E141" s="113"/>
      <c r="F141" s="113"/>
      <c r="G141" s="108"/>
      <c r="H141" s="108"/>
      <c r="I141" s="108"/>
      <c r="J141" s="108"/>
      <c r="K141" s="108"/>
      <c r="L141" s="108"/>
      <c r="M141" s="108"/>
      <c r="N141" s="108"/>
      <c r="O141" s="108"/>
      <c r="P141" s="108"/>
      <c r="Q141" s="108"/>
      <c r="R141" s="108"/>
      <c r="S141" s="108"/>
      <c r="T141" s="108"/>
      <c r="U141" s="108"/>
      <c r="V141" s="108"/>
      <c r="W141" s="108"/>
      <c r="X141" s="108"/>
      <c r="Y141" s="108"/>
      <c r="Z141" s="108"/>
      <c r="AA141" s="108"/>
    </row>
    <row r="142" customFormat="false" ht="12.75" hidden="false" customHeight="true" outlineLevel="0" collapsed="false">
      <c r="A142" s="108"/>
      <c r="B142" s="112"/>
      <c r="C142" s="112"/>
      <c r="D142" s="112"/>
      <c r="E142" s="113"/>
      <c r="F142" s="113"/>
      <c r="G142" s="108"/>
      <c r="H142" s="108"/>
      <c r="I142" s="108"/>
      <c r="J142" s="108"/>
      <c r="K142" s="108"/>
      <c r="L142" s="108"/>
      <c r="M142" s="108"/>
      <c r="N142" s="108"/>
      <c r="O142" s="108"/>
      <c r="P142" s="108"/>
      <c r="Q142" s="108"/>
      <c r="R142" s="108"/>
      <c r="S142" s="108"/>
      <c r="T142" s="108"/>
      <c r="U142" s="108"/>
      <c r="V142" s="108"/>
      <c r="W142" s="108"/>
      <c r="X142" s="108"/>
      <c r="Y142" s="108"/>
      <c r="Z142" s="108"/>
      <c r="AA142" s="108"/>
    </row>
    <row r="143" customFormat="false" ht="12.75" hidden="false" customHeight="true" outlineLevel="0" collapsed="false">
      <c r="A143" s="108"/>
      <c r="B143" s="112"/>
      <c r="C143" s="112"/>
      <c r="D143" s="112"/>
      <c r="E143" s="113"/>
      <c r="F143" s="113"/>
      <c r="G143" s="108"/>
      <c r="H143" s="108"/>
      <c r="I143" s="108"/>
      <c r="J143" s="108"/>
      <c r="K143" s="108"/>
      <c r="L143" s="108"/>
      <c r="M143" s="108"/>
      <c r="N143" s="108"/>
      <c r="O143" s="108"/>
      <c r="P143" s="108"/>
      <c r="Q143" s="108"/>
      <c r="R143" s="108"/>
      <c r="S143" s="108"/>
      <c r="T143" s="108"/>
      <c r="U143" s="108"/>
      <c r="V143" s="108"/>
      <c r="W143" s="108"/>
      <c r="X143" s="108"/>
      <c r="Y143" s="108"/>
      <c r="Z143" s="108"/>
      <c r="AA143" s="108"/>
    </row>
    <row r="144" customFormat="false" ht="12.75" hidden="false" customHeight="true" outlineLevel="0" collapsed="false">
      <c r="A144" s="108"/>
      <c r="B144" s="112"/>
      <c r="C144" s="112"/>
      <c r="D144" s="112"/>
      <c r="E144" s="113"/>
      <c r="F144" s="113"/>
      <c r="G144" s="108"/>
      <c r="H144" s="108"/>
      <c r="I144" s="108"/>
      <c r="J144" s="108"/>
      <c r="K144" s="108"/>
      <c r="L144" s="108"/>
      <c r="M144" s="108"/>
      <c r="N144" s="108"/>
      <c r="O144" s="108"/>
      <c r="P144" s="108"/>
      <c r="Q144" s="108"/>
      <c r="R144" s="108"/>
      <c r="S144" s="108"/>
      <c r="T144" s="108"/>
      <c r="U144" s="108"/>
      <c r="V144" s="108"/>
      <c r="W144" s="108"/>
      <c r="X144" s="108"/>
      <c r="Y144" s="108"/>
      <c r="Z144" s="108"/>
      <c r="AA144" s="108"/>
    </row>
    <row r="145" customFormat="false" ht="12.75" hidden="false" customHeight="true" outlineLevel="0" collapsed="false">
      <c r="A145" s="108"/>
      <c r="B145" s="112"/>
      <c r="C145" s="112"/>
      <c r="D145" s="112"/>
      <c r="E145" s="113"/>
      <c r="F145" s="113"/>
      <c r="G145" s="108"/>
      <c r="H145" s="108"/>
      <c r="I145" s="108"/>
      <c r="J145" s="108"/>
      <c r="K145" s="108"/>
      <c r="L145" s="108"/>
      <c r="M145" s="108"/>
      <c r="N145" s="108"/>
      <c r="O145" s="108"/>
      <c r="P145" s="108"/>
      <c r="Q145" s="108"/>
      <c r="R145" s="108"/>
      <c r="S145" s="108"/>
      <c r="T145" s="108"/>
      <c r="U145" s="108"/>
      <c r="V145" s="108"/>
      <c r="W145" s="108"/>
      <c r="X145" s="108"/>
      <c r="Y145" s="108"/>
      <c r="Z145" s="108"/>
      <c r="AA145" s="108"/>
    </row>
    <row r="146" customFormat="false" ht="12.75" hidden="false" customHeight="true" outlineLevel="0" collapsed="false">
      <c r="A146" s="108"/>
      <c r="B146" s="112"/>
      <c r="C146" s="112"/>
      <c r="D146" s="112"/>
      <c r="E146" s="113"/>
      <c r="F146" s="113"/>
      <c r="G146" s="108"/>
      <c r="H146" s="108"/>
      <c r="I146" s="108"/>
      <c r="J146" s="108"/>
      <c r="K146" s="108"/>
      <c r="L146" s="108"/>
      <c r="M146" s="108"/>
      <c r="N146" s="108"/>
      <c r="O146" s="108"/>
      <c r="P146" s="108"/>
      <c r="Q146" s="108"/>
      <c r="R146" s="108"/>
      <c r="S146" s="108"/>
      <c r="T146" s="108"/>
      <c r="U146" s="108"/>
      <c r="V146" s="108"/>
      <c r="W146" s="108"/>
      <c r="X146" s="108"/>
      <c r="Y146" s="108"/>
      <c r="Z146" s="108"/>
      <c r="AA146" s="108"/>
    </row>
    <row r="147" customFormat="false" ht="12.75" hidden="false" customHeight="true" outlineLevel="0" collapsed="false">
      <c r="A147" s="108"/>
      <c r="B147" s="112"/>
      <c r="C147" s="112"/>
      <c r="D147" s="112"/>
      <c r="E147" s="113"/>
      <c r="F147" s="113"/>
      <c r="G147" s="108"/>
      <c r="H147" s="108"/>
      <c r="I147" s="108"/>
      <c r="J147" s="108"/>
      <c r="K147" s="108"/>
      <c r="L147" s="108"/>
      <c r="M147" s="108"/>
      <c r="N147" s="108"/>
      <c r="O147" s="108"/>
      <c r="P147" s="108"/>
      <c r="Q147" s="108"/>
      <c r="R147" s="108"/>
      <c r="S147" s="108"/>
      <c r="T147" s="108"/>
      <c r="U147" s="108"/>
      <c r="V147" s="108"/>
      <c r="W147" s="108"/>
      <c r="X147" s="108"/>
      <c r="Y147" s="108"/>
      <c r="Z147" s="108"/>
      <c r="AA147" s="108"/>
    </row>
    <row r="148" customFormat="false" ht="12.75" hidden="false" customHeight="true" outlineLevel="0" collapsed="false">
      <c r="A148" s="108"/>
      <c r="B148" s="112"/>
      <c r="C148" s="112"/>
      <c r="D148" s="112"/>
      <c r="E148" s="113"/>
      <c r="F148" s="113"/>
      <c r="G148" s="108"/>
      <c r="H148" s="108"/>
      <c r="I148" s="108"/>
      <c r="J148" s="108"/>
      <c r="K148" s="108"/>
      <c r="L148" s="108"/>
      <c r="M148" s="108"/>
      <c r="N148" s="108"/>
      <c r="O148" s="108"/>
      <c r="P148" s="108"/>
      <c r="Q148" s="108"/>
      <c r="R148" s="108"/>
      <c r="S148" s="108"/>
      <c r="T148" s="108"/>
      <c r="U148" s="108"/>
      <c r="V148" s="108"/>
      <c r="W148" s="108"/>
      <c r="X148" s="108"/>
      <c r="Y148" s="108"/>
      <c r="Z148" s="108"/>
      <c r="AA148" s="108"/>
    </row>
    <row r="149" customFormat="false" ht="12.75" hidden="false" customHeight="true" outlineLevel="0" collapsed="false">
      <c r="A149" s="108"/>
      <c r="B149" s="112"/>
      <c r="C149" s="112"/>
      <c r="D149" s="112"/>
      <c r="E149" s="113"/>
      <c r="F149" s="113"/>
      <c r="G149" s="108"/>
      <c r="H149" s="108"/>
      <c r="I149" s="108"/>
      <c r="J149" s="108"/>
      <c r="K149" s="108"/>
      <c r="L149" s="108"/>
      <c r="M149" s="108"/>
      <c r="N149" s="108"/>
      <c r="O149" s="108"/>
      <c r="P149" s="108"/>
      <c r="Q149" s="108"/>
      <c r="R149" s="108"/>
      <c r="S149" s="108"/>
      <c r="T149" s="108"/>
      <c r="U149" s="108"/>
      <c r="V149" s="108"/>
      <c r="W149" s="108"/>
      <c r="X149" s="108"/>
      <c r="Y149" s="108"/>
      <c r="Z149" s="108"/>
      <c r="AA149" s="108"/>
    </row>
    <row r="150" customFormat="false" ht="12.75" hidden="false" customHeight="true" outlineLevel="0" collapsed="false">
      <c r="A150" s="108"/>
      <c r="B150" s="112"/>
      <c r="C150" s="112"/>
      <c r="D150" s="112"/>
      <c r="E150" s="113"/>
      <c r="F150" s="113"/>
      <c r="G150" s="108"/>
      <c r="H150" s="108"/>
      <c r="I150" s="108"/>
      <c r="J150" s="108"/>
      <c r="K150" s="108"/>
      <c r="L150" s="108"/>
      <c r="M150" s="108"/>
      <c r="N150" s="108"/>
      <c r="O150" s="108"/>
      <c r="P150" s="108"/>
      <c r="Q150" s="108"/>
      <c r="R150" s="108"/>
      <c r="S150" s="108"/>
      <c r="T150" s="108"/>
      <c r="U150" s="108"/>
      <c r="V150" s="108"/>
      <c r="W150" s="108"/>
      <c r="X150" s="108"/>
      <c r="Y150" s="108"/>
      <c r="Z150" s="108"/>
      <c r="AA150" s="108"/>
    </row>
    <row r="151" customFormat="false" ht="12.75" hidden="false" customHeight="true" outlineLevel="0" collapsed="false">
      <c r="A151" s="108"/>
      <c r="B151" s="112"/>
      <c r="C151" s="112"/>
      <c r="D151" s="112"/>
      <c r="E151" s="113"/>
      <c r="F151" s="113"/>
      <c r="G151" s="108"/>
      <c r="H151" s="108"/>
      <c r="I151" s="108"/>
      <c r="J151" s="108"/>
      <c r="K151" s="108"/>
      <c r="L151" s="108"/>
      <c r="M151" s="108"/>
      <c r="N151" s="108"/>
      <c r="O151" s="108"/>
      <c r="P151" s="108"/>
      <c r="Q151" s="108"/>
      <c r="R151" s="108"/>
      <c r="S151" s="108"/>
      <c r="T151" s="108"/>
      <c r="U151" s="108"/>
      <c r="V151" s="108"/>
      <c r="W151" s="108"/>
      <c r="X151" s="108"/>
      <c r="Y151" s="108"/>
      <c r="Z151" s="108"/>
      <c r="AA151" s="108"/>
    </row>
    <row r="152" customFormat="false" ht="12.75" hidden="false" customHeight="true" outlineLevel="0" collapsed="false">
      <c r="A152" s="108"/>
      <c r="B152" s="112"/>
      <c r="C152" s="112"/>
      <c r="D152" s="112"/>
      <c r="E152" s="113"/>
      <c r="F152" s="113"/>
      <c r="G152" s="108"/>
      <c r="H152" s="108"/>
      <c r="I152" s="108"/>
      <c r="J152" s="108"/>
      <c r="K152" s="108"/>
      <c r="L152" s="108"/>
      <c r="M152" s="108"/>
      <c r="N152" s="108"/>
      <c r="O152" s="108"/>
      <c r="P152" s="108"/>
      <c r="Q152" s="108"/>
      <c r="R152" s="108"/>
      <c r="S152" s="108"/>
      <c r="T152" s="108"/>
      <c r="U152" s="108"/>
      <c r="V152" s="108"/>
      <c r="W152" s="108"/>
      <c r="X152" s="108"/>
      <c r="Y152" s="108"/>
      <c r="Z152" s="108"/>
      <c r="AA152" s="108"/>
    </row>
    <row r="153" customFormat="false" ht="12.75" hidden="false" customHeight="true" outlineLevel="0" collapsed="false">
      <c r="A153" s="108"/>
      <c r="B153" s="112"/>
      <c r="C153" s="112"/>
      <c r="D153" s="112"/>
      <c r="E153" s="113"/>
      <c r="F153" s="113"/>
      <c r="G153" s="108"/>
      <c r="H153" s="108"/>
      <c r="I153" s="108"/>
      <c r="J153" s="108"/>
      <c r="K153" s="108"/>
      <c r="L153" s="108"/>
      <c r="M153" s="108"/>
      <c r="N153" s="108"/>
      <c r="O153" s="108"/>
      <c r="P153" s="108"/>
      <c r="Q153" s="108"/>
      <c r="R153" s="108"/>
      <c r="S153" s="108"/>
      <c r="T153" s="108"/>
      <c r="U153" s="108"/>
      <c r="V153" s="108"/>
      <c r="W153" s="108"/>
      <c r="X153" s="108"/>
      <c r="Y153" s="108"/>
      <c r="Z153" s="108"/>
      <c r="AA153" s="108"/>
    </row>
    <row r="154" customFormat="false" ht="12.75" hidden="false" customHeight="true" outlineLevel="0" collapsed="false">
      <c r="A154" s="108"/>
      <c r="B154" s="112"/>
      <c r="C154" s="112"/>
      <c r="D154" s="112"/>
      <c r="E154" s="113"/>
      <c r="F154" s="113"/>
      <c r="G154" s="108"/>
      <c r="H154" s="108"/>
      <c r="I154" s="108"/>
      <c r="J154" s="108"/>
      <c r="K154" s="108"/>
      <c r="L154" s="108"/>
      <c r="M154" s="108"/>
      <c r="N154" s="108"/>
      <c r="O154" s="108"/>
      <c r="P154" s="108"/>
      <c r="Q154" s="108"/>
      <c r="R154" s="108"/>
      <c r="S154" s="108"/>
      <c r="T154" s="108"/>
      <c r="U154" s="108"/>
      <c r="V154" s="108"/>
      <c r="W154" s="108"/>
      <c r="X154" s="108"/>
      <c r="Y154" s="108"/>
      <c r="Z154" s="108"/>
      <c r="AA154" s="108"/>
    </row>
    <row r="155" customFormat="false" ht="12.75" hidden="false" customHeight="true" outlineLevel="0" collapsed="false">
      <c r="A155" s="108"/>
      <c r="B155" s="112"/>
      <c r="C155" s="112"/>
      <c r="D155" s="112"/>
      <c r="E155" s="113"/>
      <c r="F155" s="113"/>
      <c r="G155" s="108"/>
      <c r="H155" s="108"/>
      <c r="I155" s="108"/>
      <c r="J155" s="108"/>
      <c r="K155" s="108"/>
      <c r="L155" s="108"/>
      <c r="M155" s="108"/>
      <c r="N155" s="108"/>
      <c r="O155" s="108"/>
      <c r="P155" s="108"/>
      <c r="Q155" s="108"/>
      <c r="R155" s="108"/>
      <c r="S155" s="108"/>
      <c r="T155" s="108"/>
      <c r="U155" s="108"/>
      <c r="V155" s="108"/>
      <c r="W155" s="108"/>
      <c r="X155" s="108"/>
      <c r="Y155" s="108"/>
      <c r="Z155" s="108"/>
      <c r="AA155" s="108"/>
    </row>
    <row r="156" customFormat="false" ht="12.75" hidden="false" customHeight="true" outlineLevel="0" collapsed="false">
      <c r="A156" s="108"/>
      <c r="B156" s="112"/>
      <c r="C156" s="112"/>
      <c r="D156" s="112"/>
      <c r="E156" s="113"/>
      <c r="F156" s="113"/>
      <c r="G156" s="108"/>
      <c r="H156" s="108"/>
      <c r="I156" s="108"/>
      <c r="J156" s="108"/>
      <c r="K156" s="108"/>
      <c r="L156" s="108"/>
      <c r="M156" s="108"/>
      <c r="N156" s="108"/>
      <c r="O156" s="108"/>
      <c r="P156" s="108"/>
      <c r="Q156" s="108"/>
      <c r="R156" s="108"/>
      <c r="S156" s="108"/>
      <c r="T156" s="108"/>
      <c r="U156" s="108"/>
      <c r="V156" s="108"/>
      <c r="W156" s="108"/>
      <c r="X156" s="108"/>
      <c r="Y156" s="108"/>
      <c r="Z156" s="108"/>
      <c r="AA156" s="108"/>
    </row>
    <row r="157" customFormat="false" ht="12.75" hidden="false" customHeight="true" outlineLevel="0" collapsed="false">
      <c r="A157" s="108"/>
      <c r="B157" s="112"/>
      <c r="C157" s="112"/>
      <c r="D157" s="112"/>
      <c r="E157" s="113"/>
      <c r="F157" s="113"/>
      <c r="G157" s="108"/>
      <c r="H157" s="108"/>
      <c r="I157" s="108"/>
      <c r="J157" s="108"/>
      <c r="K157" s="108"/>
      <c r="L157" s="108"/>
      <c r="M157" s="108"/>
      <c r="N157" s="108"/>
      <c r="O157" s="108"/>
      <c r="P157" s="108"/>
      <c r="Q157" s="108"/>
      <c r="R157" s="108"/>
      <c r="S157" s="108"/>
      <c r="T157" s="108"/>
      <c r="U157" s="108"/>
      <c r="V157" s="108"/>
      <c r="W157" s="108"/>
      <c r="X157" s="108"/>
      <c r="Y157" s="108"/>
      <c r="Z157" s="108"/>
      <c r="AA157" s="108"/>
    </row>
    <row r="158" customFormat="false" ht="12.75" hidden="false" customHeight="true" outlineLevel="0" collapsed="false">
      <c r="A158" s="108"/>
      <c r="B158" s="112"/>
      <c r="C158" s="112"/>
      <c r="D158" s="112"/>
      <c r="E158" s="113"/>
      <c r="F158" s="113"/>
      <c r="G158" s="108"/>
      <c r="H158" s="108"/>
      <c r="I158" s="108"/>
      <c r="J158" s="108"/>
      <c r="K158" s="108"/>
      <c r="L158" s="108"/>
      <c r="M158" s="108"/>
      <c r="N158" s="108"/>
      <c r="O158" s="108"/>
      <c r="P158" s="108"/>
      <c r="Q158" s="108"/>
      <c r="R158" s="108"/>
      <c r="S158" s="108"/>
      <c r="T158" s="108"/>
      <c r="U158" s="108"/>
      <c r="V158" s="108"/>
      <c r="W158" s="108"/>
      <c r="X158" s="108"/>
      <c r="Y158" s="108"/>
      <c r="Z158" s="108"/>
      <c r="AA158" s="108"/>
    </row>
    <row r="159" customFormat="false" ht="12.75" hidden="false" customHeight="true" outlineLevel="0" collapsed="false">
      <c r="A159" s="108"/>
      <c r="B159" s="112"/>
      <c r="C159" s="112"/>
      <c r="D159" s="112"/>
      <c r="E159" s="113"/>
      <c r="F159" s="113"/>
      <c r="G159" s="108"/>
      <c r="H159" s="108"/>
      <c r="I159" s="108"/>
      <c r="J159" s="108"/>
      <c r="K159" s="108"/>
      <c r="L159" s="108"/>
      <c r="M159" s="108"/>
      <c r="N159" s="108"/>
      <c r="O159" s="108"/>
      <c r="P159" s="108"/>
      <c r="Q159" s="108"/>
      <c r="R159" s="108"/>
      <c r="S159" s="108"/>
      <c r="T159" s="108"/>
      <c r="U159" s="108"/>
      <c r="V159" s="108"/>
      <c r="W159" s="108"/>
      <c r="X159" s="108"/>
      <c r="Y159" s="108"/>
      <c r="Z159" s="108"/>
      <c r="AA159" s="108"/>
    </row>
    <row r="160" customFormat="false" ht="12.75" hidden="false" customHeight="true" outlineLevel="0" collapsed="false">
      <c r="A160" s="108"/>
      <c r="B160" s="112"/>
      <c r="C160" s="112"/>
      <c r="D160" s="112"/>
      <c r="E160" s="113"/>
      <c r="F160" s="113"/>
      <c r="G160" s="108"/>
      <c r="H160" s="108"/>
      <c r="I160" s="108"/>
      <c r="J160" s="108"/>
      <c r="K160" s="108"/>
      <c r="L160" s="108"/>
      <c r="M160" s="108"/>
      <c r="N160" s="108"/>
      <c r="O160" s="108"/>
      <c r="P160" s="108"/>
      <c r="Q160" s="108"/>
      <c r="R160" s="108"/>
      <c r="S160" s="108"/>
      <c r="T160" s="108"/>
      <c r="U160" s="108"/>
      <c r="V160" s="108"/>
      <c r="W160" s="108"/>
      <c r="X160" s="108"/>
      <c r="Y160" s="108"/>
      <c r="Z160" s="108"/>
      <c r="AA160" s="108"/>
    </row>
    <row r="161" customFormat="false" ht="12.75" hidden="false" customHeight="true" outlineLevel="0" collapsed="false">
      <c r="A161" s="108"/>
      <c r="B161" s="112"/>
      <c r="C161" s="112"/>
      <c r="D161" s="112"/>
      <c r="E161" s="113"/>
      <c r="F161" s="113"/>
      <c r="G161" s="108"/>
      <c r="H161" s="108"/>
      <c r="I161" s="108"/>
      <c r="J161" s="108"/>
      <c r="K161" s="108"/>
      <c r="L161" s="108"/>
      <c r="M161" s="108"/>
      <c r="N161" s="108"/>
      <c r="O161" s="108"/>
      <c r="P161" s="108"/>
      <c r="Q161" s="108"/>
      <c r="R161" s="108"/>
      <c r="S161" s="108"/>
      <c r="T161" s="108"/>
      <c r="U161" s="108"/>
      <c r="V161" s="108"/>
      <c r="W161" s="108"/>
      <c r="X161" s="108"/>
      <c r="Y161" s="108"/>
      <c r="Z161" s="108"/>
      <c r="AA161" s="108"/>
    </row>
    <row r="162" customFormat="false" ht="12.75" hidden="false" customHeight="true" outlineLevel="0" collapsed="false">
      <c r="A162" s="108"/>
      <c r="B162" s="112"/>
      <c r="C162" s="112"/>
      <c r="D162" s="112"/>
      <c r="E162" s="113"/>
      <c r="F162" s="113"/>
      <c r="G162" s="108"/>
      <c r="H162" s="108"/>
      <c r="I162" s="108"/>
      <c r="J162" s="108"/>
      <c r="K162" s="108"/>
      <c r="L162" s="108"/>
      <c r="M162" s="108"/>
      <c r="N162" s="108"/>
      <c r="O162" s="108"/>
      <c r="P162" s="108"/>
      <c r="Q162" s="108"/>
      <c r="R162" s="108"/>
      <c r="S162" s="108"/>
      <c r="T162" s="108"/>
      <c r="U162" s="108"/>
      <c r="V162" s="108"/>
      <c r="W162" s="108"/>
      <c r="X162" s="108"/>
      <c r="Y162" s="108"/>
      <c r="Z162" s="108"/>
      <c r="AA162" s="108"/>
    </row>
    <row r="163" customFormat="false" ht="12.75" hidden="false" customHeight="true" outlineLevel="0" collapsed="false">
      <c r="A163" s="108"/>
      <c r="B163" s="112"/>
      <c r="C163" s="112"/>
      <c r="D163" s="112"/>
      <c r="E163" s="113"/>
      <c r="F163" s="113"/>
      <c r="G163" s="108"/>
      <c r="H163" s="108"/>
      <c r="I163" s="108"/>
      <c r="J163" s="108"/>
      <c r="K163" s="108"/>
      <c r="L163" s="108"/>
      <c r="M163" s="108"/>
      <c r="N163" s="108"/>
      <c r="O163" s="108"/>
      <c r="P163" s="108"/>
      <c r="Q163" s="108"/>
      <c r="R163" s="108"/>
      <c r="S163" s="108"/>
      <c r="T163" s="108"/>
      <c r="U163" s="108"/>
      <c r="V163" s="108"/>
      <c r="W163" s="108"/>
      <c r="X163" s="108"/>
      <c r="Y163" s="108"/>
      <c r="Z163" s="108"/>
      <c r="AA163" s="108"/>
    </row>
    <row r="164" customFormat="false" ht="12.75" hidden="false" customHeight="true" outlineLevel="0" collapsed="false">
      <c r="A164" s="108"/>
      <c r="B164" s="112"/>
      <c r="C164" s="112"/>
      <c r="D164" s="112"/>
      <c r="E164" s="113"/>
      <c r="F164" s="113"/>
      <c r="G164" s="108"/>
      <c r="H164" s="108"/>
      <c r="I164" s="108"/>
      <c r="J164" s="108"/>
      <c r="K164" s="108"/>
      <c r="L164" s="108"/>
      <c r="M164" s="108"/>
      <c r="N164" s="108"/>
      <c r="O164" s="108"/>
      <c r="P164" s="108"/>
      <c r="Q164" s="108"/>
      <c r="R164" s="108"/>
      <c r="S164" s="108"/>
      <c r="T164" s="108"/>
      <c r="U164" s="108"/>
      <c r="V164" s="108"/>
      <c r="W164" s="108"/>
      <c r="X164" s="108"/>
      <c r="Y164" s="108"/>
      <c r="Z164" s="108"/>
      <c r="AA164" s="108"/>
    </row>
    <row r="165" customFormat="false" ht="12.75" hidden="false" customHeight="true" outlineLevel="0" collapsed="false">
      <c r="A165" s="108"/>
      <c r="B165" s="112"/>
      <c r="C165" s="112"/>
      <c r="D165" s="112"/>
      <c r="E165" s="113"/>
      <c r="F165" s="113"/>
      <c r="G165" s="108"/>
      <c r="H165" s="108"/>
      <c r="I165" s="108"/>
      <c r="J165" s="108"/>
      <c r="K165" s="108"/>
      <c r="L165" s="108"/>
      <c r="M165" s="108"/>
      <c r="N165" s="108"/>
      <c r="O165" s="108"/>
      <c r="P165" s="108"/>
      <c r="Q165" s="108"/>
      <c r="R165" s="108"/>
      <c r="S165" s="108"/>
      <c r="T165" s="108"/>
      <c r="U165" s="108"/>
      <c r="V165" s="108"/>
      <c r="W165" s="108"/>
      <c r="X165" s="108"/>
      <c r="Y165" s="108"/>
      <c r="Z165" s="108"/>
      <c r="AA165" s="108"/>
    </row>
    <row r="166" customFormat="false" ht="12.75" hidden="false" customHeight="true" outlineLevel="0" collapsed="false">
      <c r="A166" s="108"/>
      <c r="B166" s="112"/>
      <c r="C166" s="112"/>
      <c r="D166" s="112"/>
      <c r="E166" s="113"/>
      <c r="F166" s="113"/>
      <c r="G166" s="108"/>
      <c r="H166" s="108"/>
      <c r="I166" s="108"/>
      <c r="J166" s="108"/>
      <c r="K166" s="108"/>
      <c r="L166" s="108"/>
      <c r="M166" s="108"/>
      <c r="N166" s="108"/>
      <c r="O166" s="108"/>
      <c r="P166" s="108"/>
      <c r="Q166" s="108"/>
      <c r="R166" s="108"/>
      <c r="S166" s="108"/>
      <c r="T166" s="108"/>
      <c r="U166" s="108"/>
      <c r="V166" s="108"/>
      <c r="W166" s="108"/>
      <c r="X166" s="108"/>
      <c r="Y166" s="108"/>
      <c r="Z166" s="108"/>
      <c r="AA166" s="108"/>
    </row>
    <row r="167" customFormat="false" ht="12.75" hidden="false" customHeight="true" outlineLevel="0" collapsed="false">
      <c r="A167" s="108"/>
      <c r="B167" s="112"/>
      <c r="C167" s="112"/>
      <c r="D167" s="112"/>
      <c r="E167" s="113"/>
      <c r="F167" s="113"/>
      <c r="G167" s="108"/>
      <c r="H167" s="108"/>
      <c r="I167" s="108"/>
      <c r="J167" s="108"/>
      <c r="K167" s="108"/>
      <c r="L167" s="108"/>
      <c r="M167" s="108"/>
      <c r="N167" s="108"/>
      <c r="O167" s="108"/>
      <c r="P167" s="108"/>
      <c r="Q167" s="108"/>
      <c r="R167" s="108"/>
      <c r="S167" s="108"/>
      <c r="T167" s="108"/>
      <c r="U167" s="108"/>
      <c r="V167" s="108"/>
      <c r="W167" s="108"/>
      <c r="X167" s="108"/>
      <c r="Y167" s="108"/>
      <c r="Z167" s="108"/>
      <c r="AA167" s="108"/>
    </row>
    <row r="168" customFormat="false" ht="12.75" hidden="false" customHeight="true" outlineLevel="0" collapsed="false">
      <c r="A168" s="108"/>
      <c r="B168" s="112"/>
      <c r="C168" s="112"/>
      <c r="D168" s="112"/>
      <c r="E168" s="113"/>
      <c r="F168" s="113"/>
      <c r="G168" s="108"/>
      <c r="H168" s="108"/>
      <c r="I168" s="108"/>
      <c r="J168" s="108"/>
      <c r="K168" s="108"/>
      <c r="L168" s="108"/>
      <c r="M168" s="108"/>
      <c r="N168" s="108"/>
      <c r="O168" s="108"/>
      <c r="P168" s="108"/>
      <c r="Q168" s="108"/>
      <c r="R168" s="108"/>
      <c r="S168" s="108"/>
      <c r="T168" s="108"/>
      <c r="U168" s="108"/>
      <c r="V168" s="108"/>
      <c r="W168" s="108"/>
      <c r="X168" s="108"/>
      <c r="Y168" s="108"/>
      <c r="Z168" s="108"/>
      <c r="AA168" s="108"/>
    </row>
    <row r="169" customFormat="false" ht="12.75" hidden="false" customHeight="true" outlineLevel="0" collapsed="false">
      <c r="A169" s="108"/>
      <c r="B169" s="112"/>
      <c r="C169" s="112"/>
      <c r="D169" s="112"/>
      <c r="E169" s="113"/>
      <c r="F169" s="113"/>
      <c r="G169" s="108"/>
      <c r="H169" s="108"/>
      <c r="I169" s="108"/>
      <c r="J169" s="108"/>
      <c r="K169" s="108"/>
      <c r="L169" s="108"/>
      <c r="M169" s="108"/>
      <c r="N169" s="108"/>
      <c r="O169" s="108"/>
      <c r="P169" s="108"/>
      <c r="Q169" s="108"/>
      <c r="R169" s="108"/>
      <c r="S169" s="108"/>
      <c r="T169" s="108"/>
      <c r="U169" s="108"/>
      <c r="V169" s="108"/>
      <c r="W169" s="108"/>
      <c r="X169" s="108"/>
      <c r="Y169" s="108"/>
      <c r="Z169" s="108"/>
      <c r="AA169" s="108"/>
    </row>
    <row r="170" customFormat="false" ht="12.75" hidden="false" customHeight="true" outlineLevel="0" collapsed="false">
      <c r="A170" s="108"/>
      <c r="B170" s="112"/>
      <c r="C170" s="112"/>
      <c r="D170" s="112"/>
      <c r="E170" s="113"/>
      <c r="F170" s="113"/>
      <c r="G170" s="108"/>
      <c r="H170" s="108"/>
      <c r="I170" s="108"/>
      <c r="J170" s="108"/>
      <c r="K170" s="108"/>
      <c r="L170" s="108"/>
      <c r="M170" s="108"/>
      <c r="N170" s="108"/>
      <c r="O170" s="108"/>
      <c r="P170" s="108"/>
      <c r="Q170" s="108"/>
      <c r="R170" s="108"/>
      <c r="S170" s="108"/>
      <c r="T170" s="108"/>
      <c r="U170" s="108"/>
      <c r="V170" s="108"/>
      <c r="W170" s="108"/>
      <c r="X170" s="108"/>
      <c r="Y170" s="108"/>
      <c r="Z170" s="108"/>
      <c r="AA170" s="108"/>
    </row>
    <row r="171" customFormat="false" ht="12.75" hidden="false" customHeight="true" outlineLevel="0" collapsed="false">
      <c r="A171" s="108"/>
      <c r="B171" s="112"/>
      <c r="C171" s="112"/>
      <c r="D171" s="112"/>
      <c r="E171" s="113"/>
      <c r="F171" s="113"/>
      <c r="G171" s="108"/>
      <c r="H171" s="108"/>
      <c r="I171" s="108"/>
      <c r="J171" s="108"/>
      <c r="K171" s="108"/>
      <c r="L171" s="108"/>
      <c r="M171" s="108"/>
      <c r="N171" s="108"/>
      <c r="O171" s="108"/>
      <c r="P171" s="108"/>
      <c r="Q171" s="108"/>
      <c r="R171" s="108"/>
      <c r="S171" s="108"/>
      <c r="T171" s="108"/>
      <c r="U171" s="108"/>
      <c r="V171" s="108"/>
      <c r="W171" s="108"/>
      <c r="X171" s="108"/>
      <c r="Y171" s="108"/>
      <c r="Z171" s="108"/>
      <c r="AA171" s="108"/>
    </row>
    <row r="172" customFormat="false" ht="12.75" hidden="false" customHeight="true" outlineLevel="0" collapsed="false">
      <c r="A172" s="108"/>
      <c r="B172" s="112"/>
      <c r="C172" s="112"/>
      <c r="D172" s="112"/>
      <c r="E172" s="113"/>
      <c r="F172" s="113"/>
      <c r="G172" s="108"/>
      <c r="H172" s="108"/>
      <c r="I172" s="108"/>
      <c r="J172" s="108"/>
      <c r="K172" s="108"/>
      <c r="L172" s="108"/>
      <c r="M172" s="108"/>
      <c r="N172" s="108"/>
      <c r="O172" s="108"/>
      <c r="P172" s="108"/>
      <c r="Q172" s="108"/>
      <c r="R172" s="108"/>
      <c r="S172" s="108"/>
      <c r="T172" s="108"/>
      <c r="U172" s="108"/>
      <c r="V172" s="108"/>
      <c r="W172" s="108"/>
      <c r="X172" s="108"/>
      <c r="Y172" s="108"/>
      <c r="Z172" s="108"/>
      <c r="AA172" s="108"/>
    </row>
    <row r="173" customFormat="false" ht="12.75" hidden="false" customHeight="true" outlineLevel="0" collapsed="false">
      <c r="A173" s="108"/>
      <c r="B173" s="112"/>
      <c r="C173" s="112"/>
      <c r="D173" s="112"/>
      <c r="E173" s="113"/>
      <c r="F173" s="113"/>
      <c r="G173" s="108"/>
      <c r="H173" s="108"/>
      <c r="I173" s="108"/>
      <c r="J173" s="108"/>
      <c r="K173" s="108"/>
      <c r="L173" s="108"/>
      <c r="M173" s="108"/>
      <c r="N173" s="108"/>
      <c r="O173" s="108"/>
      <c r="P173" s="108"/>
      <c r="Q173" s="108"/>
      <c r="R173" s="108"/>
      <c r="S173" s="108"/>
      <c r="T173" s="108"/>
      <c r="U173" s="108"/>
      <c r="V173" s="108"/>
      <c r="W173" s="108"/>
      <c r="X173" s="108"/>
      <c r="Y173" s="108"/>
      <c r="Z173" s="108"/>
      <c r="AA173" s="108"/>
    </row>
    <row r="174" customFormat="false" ht="12.75" hidden="false" customHeight="true" outlineLevel="0" collapsed="false">
      <c r="A174" s="108"/>
      <c r="B174" s="112"/>
      <c r="C174" s="112"/>
      <c r="D174" s="112"/>
      <c r="E174" s="113"/>
      <c r="F174" s="113"/>
      <c r="G174" s="108"/>
      <c r="H174" s="108"/>
      <c r="I174" s="108"/>
      <c r="J174" s="108"/>
      <c r="K174" s="108"/>
      <c r="L174" s="108"/>
      <c r="M174" s="108"/>
      <c r="N174" s="108"/>
      <c r="O174" s="108"/>
      <c r="P174" s="108"/>
      <c r="Q174" s="108"/>
      <c r="R174" s="108"/>
      <c r="S174" s="108"/>
      <c r="T174" s="108"/>
      <c r="U174" s="108"/>
      <c r="V174" s="108"/>
      <c r="W174" s="108"/>
      <c r="X174" s="108"/>
      <c r="Y174" s="108"/>
      <c r="Z174" s="108"/>
      <c r="AA174" s="108"/>
    </row>
    <row r="175" customFormat="false" ht="12.75" hidden="false" customHeight="true" outlineLevel="0" collapsed="false">
      <c r="A175" s="108"/>
      <c r="B175" s="112"/>
      <c r="C175" s="112"/>
      <c r="D175" s="112"/>
      <c r="E175" s="113"/>
      <c r="F175" s="113"/>
      <c r="G175" s="108"/>
      <c r="H175" s="108"/>
      <c r="I175" s="108"/>
      <c r="J175" s="108"/>
      <c r="K175" s="108"/>
      <c r="L175" s="108"/>
      <c r="M175" s="108"/>
      <c r="N175" s="108"/>
      <c r="O175" s="108"/>
      <c r="P175" s="108"/>
      <c r="Q175" s="108"/>
      <c r="R175" s="108"/>
      <c r="S175" s="108"/>
      <c r="T175" s="108"/>
      <c r="U175" s="108"/>
      <c r="V175" s="108"/>
      <c r="W175" s="108"/>
      <c r="X175" s="108"/>
      <c r="Y175" s="108"/>
      <c r="Z175" s="108"/>
      <c r="AA175" s="108"/>
    </row>
    <row r="176" customFormat="false" ht="12.75" hidden="false" customHeight="true" outlineLevel="0" collapsed="false">
      <c r="A176" s="108"/>
      <c r="B176" s="112"/>
      <c r="C176" s="112"/>
      <c r="D176" s="112"/>
      <c r="E176" s="113"/>
      <c r="F176" s="113"/>
      <c r="G176" s="108"/>
      <c r="H176" s="108"/>
      <c r="I176" s="108"/>
      <c r="J176" s="108"/>
      <c r="K176" s="108"/>
      <c r="L176" s="108"/>
      <c r="M176" s="108"/>
      <c r="N176" s="108"/>
      <c r="O176" s="108"/>
      <c r="P176" s="108"/>
      <c r="Q176" s="108"/>
      <c r="R176" s="108"/>
      <c r="S176" s="108"/>
      <c r="T176" s="108"/>
      <c r="U176" s="108"/>
      <c r="V176" s="108"/>
      <c r="W176" s="108"/>
      <c r="X176" s="108"/>
      <c r="Y176" s="108"/>
      <c r="Z176" s="108"/>
      <c r="AA176" s="108"/>
    </row>
    <row r="177" customFormat="false" ht="12.75" hidden="false" customHeight="true" outlineLevel="0" collapsed="false">
      <c r="A177" s="108"/>
      <c r="B177" s="112"/>
      <c r="C177" s="112"/>
      <c r="D177" s="112"/>
      <c r="E177" s="113"/>
      <c r="F177" s="113"/>
      <c r="G177" s="108"/>
      <c r="H177" s="108"/>
      <c r="I177" s="108"/>
      <c r="J177" s="108"/>
      <c r="K177" s="108"/>
      <c r="L177" s="108"/>
      <c r="M177" s="108"/>
      <c r="N177" s="108"/>
      <c r="O177" s="108"/>
      <c r="P177" s="108"/>
      <c r="Q177" s="108"/>
      <c r="R177" s="108"/>
      <c r="S177" s="108"/>
      <c r="T177" s="108"/>
      <c r="U177" s="108"/>
      <c r="V177" s="108"/>
      <c r="W177" s="108"/>
      <c r="X177" s="108"/>
      <c r="Y177" s="108"/>
      <c r="Z177" s="108"/>
      <c r="AA177" s="108"/>
    </row>
    <row r="178" customFormat="false" ht="12.75" hidden="false" customHeight="true" outlineLevel="0" collapsed="false">
      <c r="A178" s="108"/>
      <c r="B178" s="112"/>
      <c r="C178" s="112"/>
      <c r="D178" s="112"/>
      <c r="E178" s="113"/>
      <c r="F178" s="113"/>
      <c r="G178" s="108"/>
      <c r="H178" s="108"/>
      <c r="I178" s="108"/>
      <c r="J178" s="108"/>
      <c r="K178" s="108"/>
      <c r="L178" s="108"/>
      <c r="M178" s="108"/>
      <c r="N178" s="108"/>
      <c r="O178" s="108"/>
      <c r="P178" s="108"/>
      <c r="Q178" s="108"/>
      <c r="R178" s="108"/>
      <c r="S178" s="108"/>
      <c r="T178" s="108"/>
      <c r="U178" s="108"/>
      <c r="V178" s="108"/>
      <c r="W178" s="108"/>
      <c r="X178" s="108"/>
      <c r="Y178" s="108"/>
      <c r="Z178" s="108"/>
      <c r="AA178" s="108"/>
    </row>
    <row r="179" customFormat="false" ht="12.75" hidden="false" customHeight="true" outlineLevel="0" collapsed="false">
      <c r="A179" s="108"/>
      <c r="B179" s="112"/>
      <c r="C179" s="112"/>
      <c r="D179" s="112"/>
      <c r="E179" s="113"/>
      <c r="F179" s="113"/>
      <c r="G179" s="108"/>
      <c r="H179" s="108"/>
      <c r="I179" s="108"/>
      <c r="J179" s="108"/>
      <c r="K179" s="108"/>
      <c r="L179" s="108"/>
      <c r="M179" s="108"/>
      <c r="N179" s="108"/>
      <c r="O179" s="108"/>
      <c r="P179" s="108"/>
      <c r="Q179" s="108"/>
      <c r="R179" s="108"/>
      <c r="S179" s="108"/>
      <c r="T179" s="108"/>
      <c r="U179" s="108"/>
      <c r="V179" s="108"/>
      <c r="W179" s="108"/>
      <c r="X179" s="108"/>
      <c r="Y179" s="108"/>
      <c r="Z179" s="108"/>
      <c r="AA179" s="108"/>
    </row>
    <row r="180" customFormat="false" ht="12.75" hidden="false" customHeight="true" outlineLevel="0" collapsed="false">
      <c r="A180" s="108"/>
      <c r="B180" s="112"/>
      <c r="C180" s="112"/>
      <c r="D180" s="112"/>
      <c r="E180" s="113"/>
      <c r="F180" s="113"/>
      <c r="G180" s="108"/>
      <c r="H180" s="108"/>
      <c r="I180" s="108"/>
      <c r="J180" s="108"/>
      <c r="K180" s="108"/>
      <c r="L180" s="108"/>
      <c r="M180" s="108"/>
      <c r="N180" s="108"/>
      <c r="O180" s="108"/>
      <c r="P180" s="108"/>
      <c r="Q180" s="108"/>
      <c r="R180" s="108"/>
      <c r="S180" s="108"/>
      <c r="T180" s="108"/>
      <c r="U180" s="108"/>
      <c r="V180" s="108"/>
      <c r="W180" s="108"/>
      <c r="X180" s="108"/>
      <c r="Y180" s="108"/>
      <c r="Z180" s="108"/>
      <c r="AA180" s="108"/>
    </row>
    <row r="181" customFormat="false" ht="12.75" hidden="false" customHeight="true" outlineLevel="0" collapsed="false">
      <c r="A181" s="108"/>
      <c r="B181" s="112"/>
      <c r="C181" s="112"/>
      <c r="D181" s="112"/>
      <c r="E181" s="113"/>
      <c r="F181" s="113"/>
      <c r="G181" s="108"/>
      <c r="H181" s="108"/>
      <c r="I181" s="108"/>
      <c r="J181" s="108"/>
      <c r="K181" s="108"/>
      <c r="L181" s="108"/>
      <c r="M181" s="108"/>
      <c r="N181" s="108"/>
      <c r="O181" s="108"/>
      <c r="P181" s="108"/>
      <c r="Q181" s="108"/>
      <c r="R181" s="108"/>
      <c r="S181" s="108"/>
      <c r="T181" s="108"/>
      <c r="U181" s="108"/>
      <c r="V181" s="108"/>
      <c r="W181" s="108"/>
      <c r="X181" s="108"/>
      <c r="Y181" s="108"/>
      <c r="Z181" s="108"/>
      <c r="AA181" s="108"/>
    </row>
    <row r="182" customFormat="false" ht="12.75" hidden="false" customHeight="true" outlineLevel="0" collapsed="false">
      <c r="A182" s="108"/>
      <c r="B182" s="112"/>
      <c r="C182" s="112"/>
      <c r="D182" s="112"/>
      <c r="E182" s="113"/>
      <c r="F182" s="113"/>
      <c r="G182" s="108"/>
      <c r="H182" s="108"/>
      <c r="I182" s="108"/>
      <c r="J182" s="108"/>
      <c r="K182" s="108"/>
      <c r="L182" s="108"/>
      <c r="M182" s="108"/>
      <c r="N182" s="108"/>
      <c r="O182" s="108"/>
      <c r="P182" s="108"/>
      <c r="Q182" s="108"/>
      <c r="R182" s="108"/>
      <c r="S182" s="108"/>
      <c r="T182" s="108"/>
      <c r="U182" s="108"/>
      <c r="V182" s="108"/>
      <c r="W182" s="108"/>
      <c r="X182" s="108"/>
      <c r="Y182" s="108"/>
      <c r="Z182" s="108"/>
      <c r="AA182" s="108"/>
    </row>
    <row r="183" customFormat="false" ht="12.75" hidden="false" customHeight="true" outlineLevel="0" collapsed="false">
      <c r="A183" s="108"/>
      <c r="B183" s="112"/>
      <c r="C183" s="112"/>
      <c r="D183" s="112"/>
      <c r="E183" s="113"/>
      <c r="F183" s="113"/>
      <c r="G183" s="108"/>
      <c r="H183" s="108"/>
      <c r="I183" s="108"/>
      <c r="J183" s="108"/>
      <c r="K183" s="108"/>
      <c r="L183" s="108"/>
      <c r="M183" s="108"/>
      <c r="N183" s="108"/>
      <c r="O183" s="108"/>
      <c r="P183" s="108"/>
      <c r="Q183" s="108"/>
      <c r="R183" s="108"/>
      <c r="S183" s="108"/>
      <c r="T183" s="108"/>
      <c r="U183" s="108"/>
      <c r="V183" s="108"/>
      <c r="W183" s="108"/>
      <c r="X183" s="108"/>
      <c r="Y183" s="108"/>
      <c r="Z183" s="108"/>
      <c r="AA183" s="108"/>
    </row>
    <row r="184" customFormat="false" ht="12.75" hidden="false" customHeight="true" outlineLevel="0" collapsed="false">
      <c r="A184" s="108"/>
      <c r="B184" s="112"/>
      <c r="C184" s="112"/>
      <c r="D184" s="112"/>
      <c r="E184" s="113"/>
      <c r="F184" s="113"/>
      <c r="G184" s="108"/>
      <c r="H184" s="108"/>
      <c r="I184" s="108"/>
      <c r="J184" s="108"/>
      <c r="K184" s="108"/>
      <c r="L184" s="108"/>
      <c r="M184" s="108"/>
      <c r="N184" s="108"/>
      <c r="O184" s="108"/>
      <c r="P184" s="108"/>
      <c r="Q184" s="108"/>
      <c r="R184" s="108"/>
      <c r="S184" s="108"/>
      <c r="T184" s="108"/>
      <c r="U184" s="108"/>
      <c r="V184" s="108"/>
      <c r="W184" s="108"/>
      <c r="X184" s="108"/>
      <c r="Y184" s="108"/>
      <c r="Z184" s="108"/>
      <c r="AA184" s="108"/>
    </row>
    <row r="185" customFormat="false" ht="12.75" hidden="false" customHeight="true" outlineLevel="0" collapsed="false">
      <c r="A185" s="108"/>
      <c r="B185" s="112"/>
      <c r="C185" s="112"/>
      <c r="D185" s="112"/>
      <c r="E185" s="113"/>
      <c r="F185" s="113"/>
      <c r="G185" s="108"/>
      <c r="H185" s="108"/>
      <c r="I185" s="108"/>
      <c r="J185" s="108"/>
      <c r="K185" s="108"/>
      <c r="L185" s="108"/>
      <c r="M185" s="108"/>
      <c r="N185" s="108"/>
      <c r="O185" s="108"/>
      <c r="P185" s="108"/>
      <c r="Q185" s="108"/>
      <c r="R185" s="108"/>
      <c r="S185" s="108"/>
      <c r="T185" s="108"/>
      <c r="U185" s="108"/>
      <c r="V185" s="108"/>
      <c r="W185" s="108"/>
      <c r="X185" s="108"/>
      <c r="Y185" s="108"/>
      <c r="Z185" s="108"/>
      <c r="AA185" s="108"/>
    </row>
    <row r="186" customFormat="false" ht="12.75" hidden="false" customHeight="true" outlineLevel="0" collapsed="false">
      <c r="A186" s="108"/>
      <c r="B186" s="112"/>
      <c r="C186" s="112"/>
      <c r="D186" s="112"/>
      <c r="E186" s="113"/>
      <c r="F186" s="113"/>
      <c r="G186" s="108"/>
      <c r="H186" s="108"/>
      <c r="I186" s="108"/>
      <c r="J186" s="108"/>
      <c r="K186" s="108"/>
      <c r="L186" s="108"/>
      <c r="M186" s="108"/>
      <c r="N186" s="108"/>
      <c r="O186" s="108"/>
      <c r="P186" s="108"/>
      <c r="Q186" s="108"/>
      <c r="R186" s="108"/>
      <c r="S186" s="108"/>
      <c r="T186" s="108"/>
      <c r="U186" s="108"/>
      <c r="V186" s="108"/>
      <c r="W186" s="108"/>
      <c r="X186" s="108"/>
      <c r="Y186" s="108"/>
      <c r="Z186" s="108"/>
      <c r="AA186" s="108"/>
    </row>
    <row r="187" customFormat="false" ht="12.75" hidden="false" customHeight="true" outlineLevel="0" collapsed="false">
      <c r="A187" s="108"/>
      <c r="B187" s="112"/>
      <c r="C187" s="112"/>
      <c r="D187" s="112"/>
      <c r="E187" s="113"/>
      <c r="F187" s="113"/>
      <c r="G187" s="108"/>
      <c r="H187" s="108"/>
      <c r="I187" s="108"/>
      <c r="J187" s="108"/>
      <c r="K187" s="108"/>
      <c r="L187" s="108"/>
      <c r="M187" s="108"/>
      <c r="N187" s="108"/>
      <c r="O187" s="108"/>
      <c r="P187" s="108"/>
      <c r="Q187" s="108"/>
      <c r="R187" s="108"/>
      <c r="S187" s="108"/>
      <c r="T187" s="108"/>
      <c r="U187" s="108"/>
      <c r="V187" s="108"/>
      <c r="W187" s="108"/>
      <c r="X187" s="108"/>
      <c r="Y187" s="108"/>
      <c r="Z187" s="108"/>
      <c r="AA187" s="108"/>
    </row>
    <row r="188" customFormat="false" ht="12.75" hidden="false" customHeight="true" outlineLevel="0" collapsed="false">
      <c r="A188" s="108"/>
      <c r="B188" s="112"/>
      <c r="C188" s="112"/>
      <c r="D188" s="112"/>
      <c r="E188" s="113"/>
      <c r="F188" s="113"/>
      <c r="G188" s="108"/>
      <c r="H188" s="108"/>
      <c r="I188" s="108"/>
      <c r="J188" s="108"/>
      <c r="K188" s="108"/>
      <c r="L188" s="108"/>
      <c r="M188" s="108"/>
      <c r="N188" s="108"/>
      <c r="O188" s="108"/>
      <c r="P188" s="108"/>
      <c r="Q188" s="108"/>
      <c r="R188" s="108"/>
      <c r="S188" s="108"/>
      <c r="T188" s="108"/>
      <c r="U188" s="108"/>
      <c r="V188" s="108"/>
      <c r="W188" s="108"/>
      <c r="X188" s="108"/>
      <c r="Y188" s="108"/>
      <c r="Z188" s="108"/>
      <c r="AA188" s="108"/>
    </row>
    <row r="189" customFormat="false" ht="12.75" hidden="false" customHeight="true" outlineLevel="0" collapsed="false">
      <c r="A189" s="108"/>
      <c r="B189" s="112"/>
      <c r="C189" s="112"/>
      <c r="D189" s="112"/>
      <c r="E189" s="113"/>
      <c r="F189" s="113"/>
      <c r="G189" s="108"/>
      <c r="H189" s="108"/>
      <c r="I189" s="108"/>
      <c r="J189" s="108"/>
      <c r="K189" s="108"/>
      <c r="L189" s="108"/>
      <c r="M189" s="108"/>
      <c r="N189" s="108"/>
      <c r="O189" s="108"/>
      <c r="P189" s="108"/>
      <c r="Q189" s="108"/>
      <c r="R189" s="108"/>
      <c r="S189" s="108"/>
      <c r="T189" s="108"/>
      <c r="U189" s="108"/>
      <c r="V189" s="108"/>
      <c r="W189" s="108"/>
      <c r="X189" s="108"/>
      <c r="Y189" s="108"/>
      <c r="Z189" s="108"/>
      <c r="AA189" s="108"/>
    </row>
    <row r="190" customFormat="false" ht="12.75" hidden="false" customHeight="true" outlineLevel="0" collapsed="false">
      <c r="A190" s="108"/>
      <c r="B190" s="112"/>
      <c r="C190" s="112"/>
      <c r="D190" s="112"/>
      <c r="E190" s="113"/>
      <c r="F190" s="113"/>
      <c r="G190" s="108"/>
      <c r="H190" s="108"/>
      <c r="I190" s="108"/>
      <c r="J190" s="108"/>
      <c r="K190" s="108"/>
      <c r="L190" s="108"/>
      <c r="M190" s="108"/>
      <c r="N190" s="108"/>
      <c r="O190" s="108"/>
      <c r="P190" s="108"/>
      <c r="Q190" s="108"/>
      <c r="R190" s="108"/>
      <c r="S190" s="108"/>
      <c r="T190" s="108"/>
      <c r="U190" s="108"/>
      <c r="V190" s="108"/>
      <c r="W190" s="108"/>
      <c r="X190" s="108"/>
      <c r="Y190" s="108"/>
      <c r="Z190" s="108"/>
      <c r="AA190" s="108"/>
    </row>
    <row r="191" customFormat="false" ht="12.75" hidden="false" customHeight="true" outlineLevel="0" collapsed="false">
      <c r="A191" s="108"/>
      <c r="B191" s="112"/>
      <c r="C191" s="112"/>
      <c r="D191" s="112"/>
      <c r="E191" s="113"/>
      <c r="F191" s="113"/>
      <c r="G191" s="108"/>
      <c r="H191" s="108"/>
      <c r="I191" s="108"/>
      <c r="J191" s="108"/>
      <c r="K191" s="108"/>
      <c r="L191" s="108"/>
      <c r="M191" s="108"/>
      <c r="N191" s="108"/>
      <c r="O191" s="108"/>
      <c r="P191" s="108"/>
      <c r="Q191" s="108"/>
      <c r="R191" s="108"/>
      <c r="S191" s="108"/>
      <c r="T191" s="108"/>
      <c r="U191" s="108"/>
      <c r="V191" s="108"/>
      <c r="W191" s="108"/>
      <c r="X191" s="108"/>
      <c r="Y191" s="108"/>
      <c r="Z191" s="108"/>
      <c r="AA191" s="108"/>
    </row>
    <row r="192" customFormat="false" ht="12.75" hidden="false" customHeight="true" outlineLevel="0" collapsed="false">
      <c r="A192" s="108"/>
      <c r="B192" s="112"/>
      <c r="C192" s="112"/>
      <c r="D192" s="112"/>
      <c r="E192" s="113"/>
      <c r="F192" s="113"/>
      <c r="G192" s="108"/>
      <c r="H192" s="108"/>
      <c r="I192" s="108"/>
      <c r="J192" s="108"/>
      <c r="K192" s="108"/>
      <c r="L192" s="108"/>
      <c r="M192" s="108"/>
      <c r="N192" s="108"/>
      <c r="O192" s="108"/>
      <c r="P192" s="108"/>
      <c r="Q192" s="108"/>
      <c r="R192" s="108"/>
      <c r="S192" s="108"/>
      <c r="T192" s="108"/>
      <c r="U192" s="108"/>
      <c r="V192" s="108"/>
      <c r="W192" s="108"/>
      <c r="X192" s="108"/>
      <c r="Y192" s="108"/>
      <c r="Z192" s="108"/>
      <c r="AA192" s="108"/>
    </row>
    <row r="193" customFormat="false" ht="12.75" hidden="false" customHeight="true" outlineLevel="0" collapsed="false">
      <c r="A193" s="108"/>
      <c r="B193" s="112"/>
      <c r="C193" s="112"/>
      <c r="D193" s="112"/>
      <c r="E193" s="113"/>
      <c r="F193" s="113"/>
      <c r="G193" s="108"/>
      <c r="H193" s="108"/>
      <c r="I193" s="108"/>
      <c r="J193" s="108"/>
      <c r="K193" s="108"/>
      <c r="L193" s="108"/>
      <c r="M193" s="108"/>
      <c r="N193" s="108"/>
      <c r="O193" s="108"/>
      <c r="P193" s="108"/>
      <c r="Q193" s="108"/>
      <c r="R193" s="108"/>
      <c r="S193" s="108"/>
      <c r="T193" s="108"/>
      <c r="U193" s="108"/>
      <c r="V193" s="108"/>
      <c r="W193" s="108"/>
      <c r="X193" s="108"/>
      <c r="Y193" s="108"/>
      <c r="Z193" s="108"/>
      <c r="AA193" s="108"/>
    </row>
    <row r="194" customFormat="false" ht="12.75" hidden="false" customHeight="true" outlineLevel="0" collapsed="false">
      <c r="A194" s="108"/>
      <c r="B194" s="112"/>
      <c r="C194" s="112"/>
      <c r="D194" s="112"/>
      <c r="E194" s="113"/>
      <c r="F194" s="113"/>
      <c r="G194" s="108"/>
      <c r="H194" s="108"/>
      <c r="I194" s="108"/>
      <c r="J194" s="108"/>
      <c r="K194" s="108"/>
      <c r="L194" s="108"/>
      <c r="M194" s="108"/>
      <c r="N194" s="108"/>
      <c r="O194" s="108"/>
      <c r="P194" s="108"/>
      <c r="Q194" s="108"/>
      <c r="R194" s="108"/>
      <c r="S194" s="108"/>
      <c r="T194" s="108"/>
      <c r="U194" s="108"/>
      <c r="V194" s="108"/>
      <c r="W194" s="108"/>
      <c r="X194" s="108"/>
      <c r="Y194" s="108"/>
      <c r="Z194" s="108"/>
      <c r="AA194" s="108"/>
    </row>
    <row r="195" customFormat="false" ht="12.75" hidden="false" customHeight="true" outlineLevel="0" collapsed="false">
      <c r="A195" s="108"/>
      <c r="B195" s="112"/>
      <c r="C195" s="112"/>
      <c r="D195" s="112"/>
      <c r="E195" s="113"/>
      <c r="F195" s="113"/>
      <c r="G195" s="108"/>
      <c r="H195" s="108"/>
      <c r="I195" s="108"/>
      <c r="J195" s="108"/>
      <c r="K195" s="108"/>
      <c r="L195" s="108"/>
      <c r="M195" s="108"/>
      <c r="N195" s="108"/>
      <c r="O195" s="108"/>
      <c r="P195" s="108"/>
      <c r="Q195" s="108"/>
      <c r="R195" s="108"/>
      <c r="S195" s="108"/>
      <c r="T195" s="108"/>
      <c r="U195" s="108"/>
      <c r="V195" s="108"/>
      <c r="W195" s="108"/>
      <c r="X195" s="108"/>
      <c r="Y195" s="108"/>
      <c r="Z195" s="108"/>
      <c r="AA195" s="108"/>
    </row>
    <row r="196" customFormat="false" ht="12.75" hidden="false" customHeight="true" outlineLevel="0" collapsed="false">
      <c r="A196" s="108"/>
      <c r="B196" s="112"/>
      <c r="C196" s="112"/>
      <c r="D196" s="112"/>
      <c r="E196" s="113"/>
      <c r="F196" s="113"/>
      <c r="G196" s="108"/>
      <c r="H196" s="108"/>
      <c r="I196" s="108"/>
      <c r="J196" s="108"/>
      <c r="K196" s="108"/>
      <c r="L196" s="108"/>
      <c r="M196" s="108"/>
      <c r="N196" s="108"/>
      <c r="O196" s="108"/>
      <c r="P196" s="108"/>
      <c r="Q196" s="108"/>
      <c r="R196" s="108"/>
      <c r="S196" s="108"/>
      <c r="T196" s="108"/>
      <c r="U196" s="108"/>
      <c r="V196" s="108"/>
      <c r="W196" s="108"/>
      <c r="X196" s="108"/>
      <c r="Y196" s="108"/>
      <c r="Z196" s="108"/>
      <c r="AA196" s="108"/>
    </row>
    <row r="197" customFormat="false" ht="12.75" hidden="false" customHeight="true" outlineLevel="0" collapsed="false">
      <c r="A197" s="108"/>
      <c r="B197" s="112"/>
      <c r="C197" s="112"/>
      <c r="D197" s="112"/>
      <c r="E197" s="113"/>
      <c r="F197" s="113"/>
      <c r="G197" s="108"/>
      <c r="H197" s="108"/>
      <c r="I197" s="108"/>
      <c r="J197" s="108"/>
      <c r="K197" s="108"/>
      <c r="L197" s="108"/>
      <c r="M197" s="108"/>
      <c r="N197" s="108"/>
      <c r="O197" s="108"/>
      <c r="P197" s="108"/>
      <c r="Q197" s="108"/>
      <c r="R197" s="108"/>
      <c r="S197" s="108"/>
      <c r="T197" s="108"/>
      <c r="U197" s="108"/>
      <c r="V197" s="108"/>
      <c r="W197" s="108"/>
      <c r="X197" s="108"/>
      <c r="Y197" s="108"/>
      <c r="Z197" s="108"/>
      <c r="AA197" s="108"/>
    </row>
    <row r="198" customFormat="false" ht="12.75" hidden="false" customHeight="true" outlineLevel="0" collapsed="false">
      <c r="A198" s="108"/>
      <c r="B198" s="112"/>
      <c r="C198" s="112"/>
      <c r="D198" s="112"/>
      <c r="E198" s="113"/>
      <c r="F198" s="113"/>
      <c r="G198" s="108"/>
      <c r="H198" s="108"/>
      <c r="I198" s="108"/>
      <c r="J198" s="108"/>
      <c r="K198" s="108"/>
      <c r="L198" s="108"/>
      <c r="M198" s="108"/>
      <c r="N198" s="108"/>
      <c r="O198" s="108"/>
      <c r="P198" s="108"/>
      <c r="Q198" s="108"/>
      <c r="R198" s="108"/>
      <c r="S198" s="108"/>
      <c r="T198" s="108"/>
      <c r="U198" s="108"/>
      <c r="V198" s="108"/>
      <c r="W198" s="108"/>
      <c r="X198" s="108"/>
      <c r="Y198" s="108"/>
      <c r="Z198" s="108"/>
      <c r="AA198" s="108"/>
    </row>
    <row r="199" customFormat="false" ht="12.75" hidden="false" customHeight="true" outlineLevel="0" collapsed="false">
      <c r="A199" s="108"/>
      <c r="B199" s="112"/>
      <c r="C199" s="112"/>
      <c r="D199" s="112"/>
      <c r="E199" s="113"/>
      <c r="F199" s="113"/>
      <c r="G199" s="108"/>
      <c r="H199" s="108"/>
      <c r="I199" s="108"/>
      <c r="J199" s="108"/>
      <c r="K199" s="108"/>
      <c r="L199" s="108"/>
      <c r="M199" s="108"/>
      <c r="N199" s="108"/>
      <c r="O199" s="108"/>
      <c r="P199" s="108"/>
      <c r="Q199" s="108"/>
      <c r="R199" s="108"/>
      <c r="S199" s="108"/>
      <c r="T199" s="108"/>
      <c r="U199" s="108"/>
      <c r="V199" s="108"/>
      <c r="W199" s="108"/>
      <c r="X199" s="108"/>
      <c r="Y199" s="108"/>
      <c r="Z199" s="108"/>
      <c r="AA199" s="108"/>
    </row>
    <row r="200" customFormat="false" ht="12.75" hidden="false" customHeight="true" outlineLevel="0" collapsed="false">
      <c r="A200" s="108"/>
      <c r="B200" s="112"/>
      <c r="C200" s="112"/>
      <c r="D200" s="112"/>
      <c r="E200" s="113"/>
      <c r="F200" s="113"/>
      <c r="G200" s="108"/>
      <c r="H200" s="108"/>
      <c r="I200" s="108"/>
      <c r="J200" s="108"/>
      <c r="K200" s="108"/>
      <c r="L200" s="108"/>
      <c r="M200" s="108"/>
      <c r="N200" s="108"/>
      <c r="O200" s="108"/>
      <c r="P200" s="108"/>
      <c r="Q200" s="108"/>
      <c r="R200" s="108"/>
      <c r="S200" s="108"/>
      <c r="T200" s="108"/>
      <c r="U200" s="108"/>
      <c r="V200" s="108"/>
      <c r="W200" s="108"/>
      <c r="X200" s="108"/>
      <c r="Y200" s="108"/>
      <c r="Z200" s="108"/>
      <c r="AA200" s="108"/>
    </row>
    <row r="201" customFormat="false" ht="12.75" hidden="false" customHeight="true" outlineLevel="0" collapsed="false">
      <c r="A201" s="108"/>
      <c r="B201" s="112"/>
      <c r="C201" s="112"/>
      <c r="D201" s="112"/>
      <c r="E201" s="113"/>
      <c r="F201" s="113"/>
      <c r="G201" s="108"/>
      <c r="H201" s="108"/>
      <c r="I201" s="108"/>
      <c r="J201" s="108"/>
      <c r="K201" s="108"/>
      <c r="L201" s="108"/>
      <c r="M201" s="108"/>
      <c r="N201" s="108"/>
      <c r="O201" s="108"/>
      <c r="P201" s="108"/>
      <c r="Q201" s="108"/>
      <c r="R201" s="108"/>
      <c r="S201" s="108"/>
      <c r="T201" s="108"/>
      <c r="U201" s="108"/>
      <c r="V201" s="108"/>
      <c r="W201" s="108"/>
      <c r="X201" s="108"/>
      <c r="Y201" s="108"/>
      <c r="Z201" s="108"/>
      <c r="AA201" s="108"/>
    </row>
    <row r="202" customFormat="false" ht="12.75" hidden="false" customHeight="true" outlineLevel="0" collapsed="false">
      <c r="A202" s="108"/>
      <c r="B202" s="112"/>
      <c r="C202" s="112"/>
      <c r="D202" s="112"/>
      <c r="E202" s="113"/>
      <c r="F202" s="113"/>
      <c r="G202" s="108"/>
      <c r="H202" s="108"/>
      <c r="I202" s="108"/>
      <c r="J202" s="108"/>
      <c r="K202" s="108"/>
      <c r="L202" s="108"/>
      <c r="M202" s="108"/>
      <c r="N202" s="108"/>
      <c r="O202" s="108"/>
      <c r="P202" s="108"/>
      <c r="Q202" s="108"/>
      <c r="R202" s="108"/>
      <c r="S202" s="108"/>
      <c r="T202" s="108"/>
      <c r="U202" s="108"/>
      <c r="V202" s="108"/>
      <c r="W202" s="108"/>
      <c r="X202" s="108"/>
      <c r="Y202" s="108"/>
      <c r="Z202" s="108"/>
      <c r="AA202" s="108"/>
    </row>
    <row r="203" customFormat="false" ht="12.75" hidden="false" customHeight="true" outlineLevel="0" collapsed="false">
      <c r="A203" s="108"/>
      <c r="B203" s="112"/>
      <c r="C203" s="112"/>
      <c r="D203" s="112"/>
      <c r="E203" s="113"/>
      <c r="F203" s="113"/>
      <c r="G203" s="108"/>
      <c r="H203" s="108"/>
      <c r="I203" s="108"/>
      <c r="J203" s="108"/>
      <c r="K203" s="108"/>
      <c r="L203" s="108"/>
      <c r="M203" s="108"/>
      <c r="N203" s="108"/>
      <c r="O203" s="108"/>
      <c r="P203" s="108"/>
      <c r="Q203" s="108"/>
      <c r="R203" s="108"/>
      <c r="S203" s="108"/>
      <c r="T203" s="108"/>
      <c r="U203" s="108"/>
      <c r="V203" s="108"/>
      <c r="W203" s="108"/>
      <c r="X203" s="108"/>
      <c r="Y203" s="108"/>
      <c r="Z203" s="108"/>
      <c r="AA203" s="108"/>
    </row>
    <row r="204" customFormat="false" ht="12.75" hidden="false" customHeight="true" outlineLevel="0" collapsed="false">
      <c r="A204" s="108"/>
      <c r="B204" s="112"/>
      <c r="C204" s="112"/>
      <c r="D204" s="112"/>
      <c r="E204" s="113"/>
      <c r="F204" s="113"/>
      <c r="G204" s="108"/>
      <c r="H204" s="108"/>
      <c r="I204" s="108"/>
      <c r="J204" s="108"/>
      <c r="K204" s="108"/>
      <c r="L204" s="108"/>
      <c r="M204" s="108"/>
      <c r="N204" s="108"/>
      <c r="O204" s="108"/>
      <c r="P204" s="108"/>
      <c r="Q204" s="108"/>
      <c r="R204" s="108"/>
      <c r="S204" s="108"/>
      <c r="T204" s="108"/>
      <c r="U204" s="108"/>
      <c r="V204" s="108"/>
      <c r="W204" s="108"/>
      <c r="X204" s="108"/>
      <c r="Y204" s="108"/>
      <c r="Z204" s="108"/>
      <c r="AA204" s="108"/>
    </row>
    <row r="205" customFormat="false" ht="12.75" hidden="false" customHeight="true" outlineLevel="0" collapsed="false">
      <c r="A205" s="108"/>
      <c r="B205" s="112"/>
      <c r="C205" s="112"/>
      <c r="D205" s="112"/>
      <c r="E205" s="113"/>
      <c r="F205" s="113"/>
      <c r="G205" s="108"/>
      <c r="H205" s="108"/>
      <c r="I205" s="108"/>
      <c r="J205" s="108"/>
      <c r="K205" s="108"/>
      <c r="L205" s="108"/>
      <c r="M205" s="108"/>
      <c r="N205" s="108"/>
      <c r="O205" s="108"/>
      <c r="P205" s="108"/>
      <c r="Q205" s="108"/>
      <c r="R205" s="108"/>
      <c r="S205" s="108"/>
      <c r="T205" s="108"/>
      <c r="U205" s="108"/>
      <c r="V205" s="108"/>
      <c r="W205" s="108"/>
      <c r="X205" s="108"/>
      <c r="Y205" s="108"/>
      <c r="Z205" s="108"/>
      <c r="AA205" s="108"/>
    </row>
    <row r="206" customFormat="false" ht="12.75" hidden="false" customHeight="true" outlineLevel="0" collapsed="false">
      <c r="A206" s="108"/>
      <c r="B206" s="112"/>
      <c r="C206" s="112"/>
      <c r="D206" s="112"/>
      <c r="E206" s="113"/>
      <c r="F206" s="113"/>
      <c r="G206" s="108"/>
      <c r="H206" s="108"/>
      <c r="I206" s="108"/>
      <c r="J206" s="108"/>
      <c r="K206" s="108"/>
      <c r="L206" s="108"/>
      <c r="M206" s="108"/>
      <c r="N206" s="108"/>
      <c r="O206" s="108"/>
      <c r="P206" s="108"/>
      <c r="Q206" s="108"/>
      <c r="R206" s="108"/>
      <c r="S206" s="108"/>
      <c r="T206" s="108"/>
      <c r="U206" s="108"/>
      <c r="V206" s="108"/>
      <c r="W206" s="108"/>
      <c r="X206" s="108"/>
      <c r="Y206" s="108"/>
      <c r="Z206" s="108"/>
      <c r="AA206" s="108"/>
    </row>
    <row r="207" customFormat="false" ht="12.75" hidden="false" customHeight="true" outlineLevel="0" collapsed="false">
      <c r="A207" s="108"/>
      <c r="B207" s="112"/>
      <c r="C207" s="112"/>
      <c r="D207" s="112"/>
      <c r="E207" s="113"/>
      <c r="F207" s="113"/>
      <c r="G207" s="108"/>
      <c r="H207" s="108"/>
      <c r="I207" s="108"/>
      <c r="J207" s="108"/>
      <c r="K207" s="108"/>
      <c r="L207" s="108"/>
      <c r="M207" s="108"/>
      <c r="N207" s="108"/>
      <c r="O207" s="108"/>
      <c r="P207" s="108"/>
      <c r="Q207" s="108"/>
      <c r="R207" s="108"/>
      <c r="S207" s="108"/>
      <c r="T207" s="108"/>
      <c r="U207" s="108"/>
      <c r="V207" s="108"/>
      <c r="W207" s="108"/>
      <c r="X207" s="108"/>
      <c r="Y207" s="108"/>
      <c r="Z207" s="108"/>
      <c r="AA207" s="108"/>
    </row>
    <row r="208" customFormat="false" ht="12.75" hidden="false" customHeight="true" outlineLevel="0" collapsed="false">
      <c r="A208" s="108"/>
      <c r="B208" s="112"/>
      <c r="C208" s="112"/>
      <c r="D208" s="112"/>
      <c r="E208" s="113"/>
      <c r="F208" s="113"/>
      <c r="G208" s="108"/>
      <c r="H208" s="108"/>
      <c r="I208" s="108"/>
      <c r="J208" s="108"/>
      <c r="K208" s="108"/>
      <c r="L208" s="108"/>
      <c r="M208" s="108"/>
      <c r="N208" s="108"/>
      <c r="O208" s="108"/>
      <c r="P208" s="108"/>
      <c r="Q208" s="108"/>
      <c r="R208" s="108"/>
      <c r="S208" s="108"/>
      <c r="T208" s="108"/>
      <c r="U208" s="108"/>
      <c r="V208" s="108"/>
      <c r="W208" s="108"/>
      <c r="X208" s="108"/>
      <c r="Y208" s="108"/>
      <c r="Z208" s="108"/>
      <c r="AA208" s="108"/>
    </row>
    <row r="209" customFormat="false" ht="12.75" hidden="false" customHeight="true" outlineLevel="0" collapsed="false">
      <c r="A209" s="108"/>
      <c r="B209" s="112"/>
      <c r="C209" s="112"/>
      <c r="D209" s="112"/>
      <c r="E209" s="113"/>
      <c r="F209" s="113"/>
      <c r="G209" s="108"/>
      <c r="H209" s="108"/>
      <c r="I209" s="108"/>
      <c r="J209" s="108"/>
      <c r="K209" s="108"/>
      <c r="L209" s="108"/>
      <c r="M209" s="108"/>
      <c r="N209" s="108"/>
      <c r="O209" s="108"/>
      <c r="P209" s="108"/>
      <c r="Q209" s="108"/>
      <c r="R209" s="108"/>
      <c r="S209" s="108"/>
      <c r="T209" s="108"/>
      <c r="U209" s="108"/>
      <c r="V209" s="108"/>
      <c r="W209" s="108"/>
      <c r="X209" s="108"/>
      <c r="Y209" s="108"/>
      <c r="Z209" s="108"/>
      <c r="AA209" s="108"/>
    </row>
    <row r="210" customFormat="false" ht="12.75" hidden="false" customHeight="true" outlineLevel="0" collapsed="false">
      <c r="A210" s="108"/>
      <c r="B210" s="112"/>
      <c r="C210" s="112"/>
      <c r="D210" s="112"/>
      <c r="E210" s="113"/>
      <c r="F210" s="113"/>
      <c r="G210" s="108"/>
      <c r="H210" s="108"/>
      <c r="I210" s="108"/>
      <c r="J210" s="108"/>
      <c r="K210" s="108"/>
      <c r="L210" s="108"/>
      <c r="M210" s="108"/>
      <c r="N210" s="108"/>
      <c r="O210" s="108"/>
      <c r="P210" s="108"/>
      <c r="Q210" s="108"/>
      <c r="R210" s="108"/>
      <c r="S210" s="108"/>
      <c r="T210" s="108"/>
      <c r="U210" s="108"/>
      <c r="V210" s="108"/>
      <c r="W210" s="108"/>
      <c r="X210" s="108"/>
      <c r="Y210" s="108"/>
      <c r="Z210" s="108"/>
      <c r="AA210" s="108"/>
    </row>
    <row r="211" customFormat="false" ht="12.75" hidden="false" customHeight="true" outlineLevel="0" collapsed="false">
      <c r="A211" s="108"/>
      <c r="B211" s="112"/>
      <c r="C211" s="112"/>
      <c r="D211" s="112"/>
      <c r="E211" s="113"/>
      <c r="F211" s="113"/>
      <c r="G211" s="108"/>
      <c r="H211" s="108"/>
      <c r="I211" s="108"/>
      <c r="J211" s="108"/>
      <c r="K211" s="108"/>
      <c r="L211" s="108"/>
      <c r="M211" s="108"/>
      <c r="N211" s="108"/>
      <c r="O211" s="108"/>
      <c r="P211" s="108"/>
      <c r="Q211" s="108"/>
      <c r="R211" s="108"/>
      <c r="S211" s="108"/>
      <c r="T211" s="108"/>
      <c r="U211" s="108"/>
      <c r="V211" s="108"/>
      <c r="W211" s="108"/>
      <c r="X211" s="108"/>
      <c r="Y211" s="108"/>
      <c r="Z211" s="108"/>
      <c r="AA211" s="108"/>
    </row>
    <row r="212" customFormat="false" ht="12.75" hidden="false" customHeight="true" outlineLevel="0" collapsed="false">
      <c r="A212" s="108"/>
      <c r="B212" s="112"/>
      <c r="C212" s="112"/>
      <c r="D212" s="112"/>
      <c r="E212" s="113"/>
      <c r="F212" s="113"/>
      <c r="G212" s="108"/>
      <c r="H212" s="108"/>
      <c r="I212" s="108"/>
      <c r="J212" s="108"/>
      <c r="K212" s="108"/>
      <c r="L212" s="108"/>
      <c r="M212" s="108"/>
      <c r="N212" s="108"/>
      <c r="O212" s="108"/>
      <c r="P212" s="108"/>
      <c r="Q212" s="108"/>
      <c r="R212" s="108"/>
      <c r="S212" s="108"/>
      <c r="T212" s="108"/>
      <c r="U212" s="108"/>
      <c r="V212" s="108"/>
      <c r="W212" s="108"/>
      <c r="X212" s="108"/>
      <c r="Y212" s="108"/>
      <c r="Z212" s="108"/>
      <c r="AA212" s="108"/>
    </row>
    <row r="213" customFormat="false" ht="12.75" hidden="false" customHeight="true" outlineLevel="0" collapsed="false">
      <c r="A213" s="108"/>
      <c r="B213" s="112"/>
      <c r="C213" s="112"/>
      <c r="D213" s="112"/>
      <c r="E213" s="113"/>
      <c r="F213" s="113"/>
      <c r="G213" s="108"/>
      <c r="H213" s="108"/>
      <c r="I213" s="108"/>
      <c r="J213" s="108"/>
      <c r="K213" s="108"/>
      <c r="L213" s="108"/>
      <c r="M213" s="108"/>
      <c r="N213" s="108"/>
      <c r="O213" s="108"/>
      <c r="P213" s="108"/>
      <c r="Q213" s="108"/>
      <c r="R213" s="108"/>
      <c r="S213" s="108"/>
      <c r="T213" s="108"/>
      <c r="U213" s="108"/>
      <c r="V213" s="108"/>
      <c r="W213" s="108"/>
      <c r="X213" s="108"/>
      <c r="Y213" s="108"/>
      <c r="Z213" s="108"/>
      <c r="AA213" s="108"/>
    </row>
    <row r="214" customFormat="false" ht="12.75" hidden="false" customHeight="true" outlineLevel="0" collapsed="false">
      <c r="A214" s="108"/>
      <c r="B214" s="112"/>
      <c r="C214" s="112"/>
      <c r="D214" s="112"/>
      <c r="E214" s="113"/>
      <c r="F214" s="113"/>
      <c r="G214" s="108"/>
      <c r="H214" s="108"/>
      <c r="I214" s="108"/>
      <c r="J214" s="108"/>
      <c r="K214" s="108"/>
      <c r="L214" s="108"/>
      <c r="M214" s="108"/>
      <c r="N214" s="108"/>
      <c r="O214" s="108"/>
      <c r="P214" s="108"/>
      <c r="Q214" s="108"/>
      <c r="R214" s="108"/>
      <c r="S214" s="108"/>
      <c r="T214" s="108"/>
      <c r="U214" s="108"/>
      <c r="V214" s="108"/>
      <c r="W214" s="108"/>
      <c r="X214" s="108"/>
      <c r="Y214" s="108"/>
      <c r="Z214" s="108"/>
      <c r="AA214" s="108"/>
    </row>
    <row r="215" customFormat="false" ht="12.75" hidden="false" customHeight="true" outlineLevel="0" collapsed="false">
      <c r="A215" s="108"/>
      <c r="B215" s="112"/>
      <c r="C215" s="112"/>
      <c r="D215" s="112"/>
      <c r="E215" s="113"/>
      <c r="F215" s="113"/>
      <c r="G215" s="108"/>
      <c r="H215" s="108"/>
      <c r="I215" s="108"/>
      <c r="J215" s="108"/>
      <c r="K215" s="108"/>
      <c r="L215" s="108"/>
      <c r="M215" s="108"/>
      <c r="N215" s="108"/>
      <c r="O215" s="108"/>
      <c r="P215" s="108"/>
      <c r="Q215" s="108"/>
      <c r="R215" s="108"/>
      <c r="S215" s="108"/>
      <c r="T215" s="108"/>
      <c r="U215" s="108"/>
      <c r="V215" s="108"/>
      <c r="W215" s="108"/>
      <c r="X215" s="108"/>
      <c r="Y215" s="108"/>
      <c r="Z215" s="108"/>
      <c r="AA215" s="108"/>
    </row>
    <row r="216" customFormat="false" ht="12.75" hidden="false" customHeight="true" outlineLevel="0" collapsed="false">
      <c r="A216" s="108"/>
      <c r="B216" s="112"/>
      <c r="C216" s="112"/>
      <c r="D216" s="112"/>
      <c r="E216" s="113"/>
      <c r="F216" s="113"/>
      <c r="G216" s="108"/>
      <c r="H216" s="108"/>
      <c r="I216" s="108"/>
      <c r="J216" s="108"/>
      <c r="K216" s="108"/>
      <c r="L216" s="108"/>
      <c r="M216" s="108"/>
      <c r="N216" s="108"/>
      <c r="O216" s="108"/>
      <c r="P216" s="108"/>
      <c r="Q216" s="108"/>
      <c r="R216" s="108"/>
      <c r="S216" s="108"/>
      <c r="T216" s="108"/>
      <c r="U216" s="108"/>
      <c r="V216" s="108"/>
      <c r="W216" s="108"/>
      <c r="X216" s="108"/>
      <c r="Y216" s="108"/>
      <c r="Z216" s="108"/>
      <c r="AA216" s="108"/>
    </row>
    <row r="217" customFormat="false" ht="12.75" hidden="false" customHeight="true" outlineLevel="0" collapsed="false">
      <c r="A217" s="108"/>
      <c r="B217" s="112"/>
      <c r="C217" s="112"/>
      <c r="D217" s="112"/>
      <c r="E217" s="113"/>
      <c r="F217" s="113"/>
      <c r="G217" s="108"/>
      <c r="H217" s="108"/>
      <c r="I217" s="108"/>
      <c r="J217" s="108"/>
      <c r="K217" s="108"/>
      <c r="L217" s="108"/>
      <c r="M217" s="108"/>
      <c r="N217" s="108"/>
      <c r="O217" s="108"/>
      <c r="P217" s="108"/>
      <c r="Q217" s="108"/>
      <c r="R217" s="108"/>
      <c r="S217" s="108"/>
      <c r="T217" s="108"/>
      <c r="U217" s="108"/>
      <c r="V217" s="108"/>
      <c r="W217" s="108"/>
      <c r="X217" s="108"/>
      <c r="Y217" s="108"/>
      <c r="Z217" s="108"/>
      <c r="AA217" s="108"/>
    </row>
    <row r="218" customFormat="false" ht="12.75" hidden="false" customHeight="true" outlineLevel="0" collapsed="false">
      <c r="A218" s="108"/>
      <c r="B218" s="112"/>
      <c r="C218" s="112"/>
      <c r="D218" s="112"/>
      <c r="E218" s="113"/>
      <c r="F218" s="113"/>
      <c r="G218" s="108"/>
      <c r="H218" s="108"/>
      <c r="I218" s="108"/>
      <c r="J218" s="108"/>
      <c r="K218" s="108"/>
      <c r="L218" s="108"/>
      <c r="M218" s="108"/>
      <c r="N218" s="108"/>
      <c r="O218" s="108"/>
      <c r="P218" s="108"/>
      <c r="Q218" s="108"/>
      <c r="R218" s="108"/>
      <c r="S218" s="108"/>
      <c r="T218" s="108"/>
      <c r="U218" s="108"/>
      <c r="V218" s="108"/>
      <c r="W218" s="108"/>
      <c r="X218" s="108"/>
      <c r="Y218" s="108"/>
      <c r="Z218" s="108"/>
      <c r="AA218" s="108"/>
    </row>
    <row r="219" customFormat="false" ht="12.75" hidden="false" customHeight="true" outlineLevel="0" collapsed="false">
      <c r="A219" s="108"/>
      <c r="B219" s="112"/>
      <c r="C219" s="112"/>
      <c r="D219" s="112"/>
      <c r="E219" s="113"/>
      <c r="F219" s="113"/>
      <c r="G219" s="108"/>
      <c r="H219" s="108"/>
      <c r="I219" s="108"/>
      <c r="J219" s="108"/>
      <c r="K219" s="108"/>
      <c r="L219" s="108"/>
      <c r="M219" s="108"/>
      <c r="N219" s="108"/>
      <c r="O219" s="108"/>
      <c r="P219" s="108"/>
      <c r="Q219" s="108"/>
      <c r="R219" s="108"/>
      <c r="S219" s="108"/>
      <c r="T219" s="108"/>
      <c r="U219" s="108"/>
      <c r="V219" s="108"/>
      <c r="W219" s="108"/>
      <c r="X219" s="108"/>
      <c r="Y219" s="108"/>
      <c r="Z219" s="108"/>
      <c r="AA219" s="108"/>
    </row>
    <row r="220" customFormat="false" ht="12.75" hidden="false" customHeight="true" outlineLevel="0" collapsed="false">
      <c r="A220" s="108"/>
      <c r="B220" s="112"/>
      <c r="C220" s="112"/>
      <c r="D220" s="112"/>
      <c r="E220" s="113"/>
      <c r="F220" s="113"/>
      <c r="G220" s="108"/>
      <c r="H220" s="108"/>
      <c r="I220" s="108"/>
      <c r="J220" s="108"/>
      <c r="K220" s="108"/>
      <c r="L220" s="108"/>
      <c r="M220" s="108"/>
      <c r="N220" s="108"/>
      <c r="O220" s="108"/>
      <c r="P220" s="108"/>
      <c r="Q220" s="108"/>
      <c r="R220" s="108"/>
      <c r="S220" s="108"/>
      <c r="T220" s="108"/>
      <c r="U220" s="108"/>
      <c r="V220" s="108"/>
      <c r="W220" s="108"/>
      <c r="X220" s="108"/>
      <c r="Y220" s="108"/>
      <c r="Z220" s="108"/>
      <c r="AA220" s="108"/>
    </row>
    <row r="221" customFormat="false" ht="12.75" hidden="false" customHeight="true" outlineLevel="0" collapsed="false">
      <c r="A221" s="108"/>
      <c r="B221" s="112"/>
      <c r="C221" s="112"/>
      <c r="D221" s="112"/>
      <c r="E221" s="113"/>
      <c r="F221" s="113"/>
      <c r="G221" s="108"/>
      <c r="H221" s="108"/>
      <c r="I221" s="108"/>
      <c r="J221" s="108"/>
      <c r="K221" s="108"/>
      <c r="L221" s="108"/>
      <c r="M221" s="108"/>
      <c r="N221" s="108"/>
      <c r="O221" s="108"/>
      <c r="P221" s="108"/>
      <c r="Q221" s="108"/>
      <c r="R221" s="108"/>
      <c r="S221" s="108"/>
      <c r="T221" s="108"/>
      <c r="U221" s="108"/>
      <c r="V221" s="108"/>
      <c r="W221" s="108"/>
      <c r="X221" s="108"/>
      <c r="Y221" s="108"/>
      <c r="Z221" s="108"/>
      <c r="AA221" s="108"/>
    </row>
    <row r="222" customFormat="false" ht="12.75" hidden="false" customHeight="true" outlineLevel="0" collapsed="false">
      <c r="A222" s="108"/>
      <c r="B222" s="112"/>
      <c r="C222" s="112"/>
      <c r="D222" s="112"/>
      <c r="E222" s="113"/>
      <c r="F222" s="113"/>
      <c r="G222" s="108"/>
      <c r="H222" s="108"/>
      <c r="I222" s="108"/>
      <c r="J222" s="108"/>
      <c r="K222" s="108"/>
      <c r="L222" s="108"/>
      <c r="M222" s="108"/>
      <c r="N222" s="108"/>
      <c r="O222" s="108"/>
      <c r="P222" s="108"/>
      <c r="Q222" s="108"/>
      <c r="R222" s="108"/>
      <c r="S222" s="108"/>
      <c r="T222" s="108"/>
      <c r="U222" s="108"/>
      <c r="V222" s="108"/>
      <c r="W222" s="108"/>
      <c r="X222" s="108"/>
      <c r="Y222" s="108"/>
      <c r="Z222" s="108"/>
      <c r="AA222" s="108"/>
    </row>
    <row r="223" customFormat="false" ht="12.75" hidden="false" customHeight="true" outlineLevel="0" collapsed="false">
      <c r="A223" s="108"/>
      <c r="B223" s="112"/>
      <c r="C223" s="112"/>
      <c r="D223" s="112"/>
      <c r="E223" s="113"/>
      <c r="F223" s="113"/>
      <c r="G223" s="108"/>
      <c r="H223" s="108"/>
      <c r="I223" s="108"/>
      <c r="J223" s="108"/>
      <c r="K223" s="108"/>
      <c r="L223" s="108"/>
      <c r="M223" s="108"/>
      <c r="N223" s="108"/>
      <c r="O223" s="108"/>
      <c r="P223" s="108"/>
      <c r="Q223" s="108"/>
      <c r="R223" s="108"/>
      <c r="S223" s="108"/>
      <c r="T223" s="108"/>
      <c r="U223" s="108"/>
      <c r="V223" s="108"/>
      <c r="W223" s="108"/>
      <c r="X223" s="108"/>
      <c r="Y223" s="108"/>
      <c r="Z223" s="108"/>
      <c r="AA223" s="108"/>
    </row>
    <row r="224" customFormat="false" ht="12.75" hidden="false" customHeight="true" outlineLevel="0" collapsed="false">
      <c r="A224" s="108"/>
      <c r="B224" s="112"/>
      <c r="C224" s="112"/>
      <c r="D224" s="112"/>
      <c r="E224" s="113"/>
      <c r="F224" s="113"/>
      <c r="G224" s="108"/>
      <c r="H224" s="108"/>
      <c r="I224" s="108"/>
      <c r="J224" s="108"/>
      <c r="K224" s="108"/>
      <c r="L224" s="108"/>
      <c r="M224" s="108"/>
      <c r="N224" s="108"/>
      <c r="O224" s="108"/>
      <c r="P224" s="108"/>
      <c r="Q224" s="108"/>
      <c r="R224" s="108"/>
      <c r="S224" s="108"/>
      <c r="T224" s="108"/>
      <c r="U224" s="108"/>
      <c r="V224" s="108"/>
      <c r="W224" s="108"/>
      <c r="X224" s="108"/>
      <c r="Y224" s="108"/>
      <c r="Z224" s="108"/>
      <c r="AA224" s="108"/>
    </row>
    <row r="225" customFormat="false" ht="12.75" hidden="false" customHeight="true" outlineLevel="0" collapsed="false">
      <c r="A225" s="108"/>
      <c r="B225" s="112"/>
      <c r="C225" s="112"/>
      <c r="D225" s="112"/>
      <c r="E225" s="113"/>
      <c r="F225" s="113"/>
      <c r="G225" s="108"/>
      <c r="H225" s="108"/>
      <c r="I225" s="108"/>
      <c r="J225" s="108"/>
      <c r="K225" s="108"/>
      <c r="L225" s="108"/>
      <c r="M225" s="108"/>
      <c r="N225" s="108"/>
      <c r="O225" s="108"/>
      <c r="P225" s="108"/>
      <c r="Q225" s="108"/>
      <c r="R225" s="108"/>
      <c r="S225" s="108"/>
      <c r="T225" s="108"/>
      <c r="U225" s="108"/>
      <c r="V225" s="108"/>
      <c r="W225" s="108"/>
      <c r="X225" s="108"/>
      <c r="Y225" s="108"/>
      <c r="Z225" s="108"/>
      <c r="AA225" s="108"/>
    </row>
    <row r="226" customFormat="false" ht="12.75" hidden="false" customHeight="true" outlineLevel="0" collapsed="false">
      <c r="A226" s="108"/>
      <c r="B226" s="112"/>
      <c r="C226" s="112"/>
      <c r="D226" s="112"/>
      <c r="E226" s="113"/>
      <c r="F226" s="113"/>
      <c r="G226" s="108"/>
      <c r="H226" s="108"/>
      <c r="I226" s="108"/>
      <c r="J226" s="108"/>
      <c r="K226" s="108"/>
      <c r="L226" s="108"/>
      <c r="M226" s="108"/>
      <c r="N226" s="108"/>
      <c r="O226" s="108"/>
      <c r="P226" s="108"/>
      <c r="Q226" s="108"/>
      <c r="R226" s="108"/>
      <c r="S226" s="108"/>
      <c r="T226" s="108"/>
      <c r="U226" s="108"/>
      <c r="V226" s="108"/>
      <c r="W226" s="108"/>
      <c r="X226" s="108"/>
      <c r="Y226" s="108"/>
      <c r="Z226" s="108"/>
      <c r="AA226" s="108"/>
    </row>
    <row r="227" customFormat="false" ht="12.75" hidden="false" customHeight="true" outlineLevel="0" collapsed="false">
      <c r="A227" s="108"/>
      <c r="B227" s="112"/>
      <c r="C227" s="112"/>
      <c r="D227" s="112"/>
      <c r="E227" s="113"/>
      <c r="F227" s="113"/>
      <c r="G227" s="108"/>
      <c r="H227" s="108"/>
      <c r="I227" s="108"/>
      <c r="J227" s="108"/>
      <c r="K227" s="108"/>
      <c r="L227" s="108"/>
      <c r="M227" s="108"/>
      <c r="N227" s="108"/>
      <c r="O227" s="108"/>
      <c r="P227" s="108"/>
      <c r="Q227" s="108"/>
      <c r="R227" s="108"/>
      <c r="S227" s="108"/>
      <c r="T227" s="108"/>
      <c r="U227" s="108"/>
      <c r="V227" s="108"/>
      <c r="W227" s="108"/>
      <c r="X227" s="108"/>
      <c r="Y227" s="108"/>
      <c r="Z227" s="108"/>
      <c r="AA227" s="108"/>
    </row>
    <row r="228" customFormat="false" ht="12.75" hidden="false" customHeight="true" outlineLevel="0" collapsed="false">
      <c r="A228" s="108"/>
      <c r="B228" s="112"/>
      <c r="C228" s="112"/>
      <c r="D228" s="112"/>
      <c r="E228" s="113"/>
      <c r="F228" s="113"/>
      <c r="G228" s="108"/>
      <c r="H228" s="108"/>
      <c r="I228" s="108"/>
      <c r="J228" s="108"/>
      <c r="K228" s="108"/>
      <c r="L228" s="108"/>
      <c r="M228" s="108"/>
      <c r="N228" s="108"/>
      <c r="O228" s="108"/>
      <c r="P228" s="108"/>
      <c r="Q228" s="108"/>
      <c r="R228" s="108"/>
      <c r="S228" s="108"/>
      <c r="T228" s="108"/>
      <c r="U228" s="108"/>
      <c r="V228" s="108"/>
      <c r="W228" s="108"/>
      <c r="X228" s="108"/>
      <c r="Y228" s="108"/>
      <c r="Z228" s="108"/>
      <c r="AA228" s="108"/>
    </row>
    <row r="229" customFormat="false" ht="12.75" hidden="false" customHeight="true" outlineLevel="0" collapsed="false">
      <c r="A229" s="108"/>
      <c r="B229" s="112"/>
      <c r="C229" s="112"/>
      <c r="D229" s="112"/>
      <c r="E229" s="113"/>
      <c r="F229" s="113"/>
      <c r="G229" s="108"/>
      <c r="H229" s="108"/>
      <c r="I229" s="108"/>
      <c r="J229" s="108"/>
      <c r="K229" s="108"/>
      <c r="L229" s="108"/>
      <c r="M229" s="108"/>
      <c r="N229" s="108"/>
      <c r="O229" s="108"/>
      <c r="P229" s="108"/>
      <c r="Q229" s="108"/>
      <c r="R229" s="108"/>
      <c r="S229" s="108"/>
      <c r="T229" s="108"/>
      <c r="U229" s="108"/>
      <c r="V229" s="108"/>
      <c r="W229" s="108"/>
      <c r="X229" s="108"/>
      <c r="Y229" s="108"/>
      <c r="Z229" s="108"/>
      <c r="AA229" s="108"/>
    </row>
    <row r="230" customFormat="false" ht="12.75" hidden="false" customHeight="true" outlineLevel="0" collapsed="false">
      <c r="A230" s="108"/>
      <c r="B230" s="112"/>
      <c r="C230" s="112"/>
      <c r="D230" s="112"/>
      <c r="E230" s="113"/>
      <c r="F230" s="113"/>
      <c r="G230" s="108"/>
      <c r="H230" s="108"/>
      <c r="I230" s="108"/>
      <c r="J230" s="108"/>
      <c r="K230" s="108"/>
      <c r="L230" s="108"/>
      <c r="M230" s="108"/>
      <c r="N230" s="108"/>
      <c r="O230" s="108"/>
      <c r="P230" s="108"/>
      <c r="Q230" s="108"/>
      <c r="R230" s="108"/>
      <c r="S230" s="108"/>
      <c r="T230" s="108"/>
      <c r="U230" s="108"/>
      <c r="V230" s="108"/>
      <c r="W230" s="108"/>
      <c r="X230" s="108"/>
      <c r="Y230" s="108"/>
      <c r="Z230" s="108"/>
      <c r="AA230" s="108"/>
    </row>
    <row r="231" customFormat="false" ht="12.75" hidden="false" customHeight="true" outlineLevel="0" collapsed="false">
      <c r="A231" s="108"/>
      <c r="B231" s="112"/>
      <c r="C231" s="112"/>
      <c r="D231" s="112"/>
      <c r="E231" s="113"/>
      <c r="F231" s="113"/>
      <c r="G231" s="108"/>
      <c r="H231" s="108"/>
      <c r="I231" s="108"/>
      <c r="J231" s="108"/>
      <c r="K231" s="108"/>
      <c r="L231" s="108"/>
      <c r="M231" s="108"/>
      <c r="N231" s="108"/>
      <c r="O231" s="108"/>
      <c r="P231" s="108"/>
      <c r="Q231" s="108"/>
      <c r="R231" s="108"/>
      <c r="S231" s="108"/>
      <c r="T231" s="108"/>
      <c r="U231" s="108"/>
      <c r="V231" s="108"/>
      <c r="W231" s="108"/>
      <c r="X231" s="108"/>
      <c r="Y231" s="108"/>
      <c r="Z231" s="108"/>
      <c r="AA231" s="108"/>
    </row>
    <row r="232" customFormat="false" ht="12.75" hidden="false" customHeight="true" outlineLevel="0" collapsed="false">
      <c r="A232" s="108"/>
      <c r="B232" s="112"/>
      <c r="C232" s="112"/>
      <c r="D232" s="112"/>
      <c r="E232" s="113"/>
      <c r="F232" s="113"/>
      <c r="G232" s="108"/>
      <c r="H232" s="108"/>
      <c r="I232" s="108"/>
      <c r="J232" s="108"/>
      <c r="K232" s="108"/>
      <c r="L232" s="108"/>
      <c r="M232" s="108"/>
      <c r="N232" s="108"/>
      <c r="O232" s="108"/>
      <c r="P232" s="108"/>
      <c r="Q232" s="108"/>
      <c r="R232" s="108"/>
      <c r="S232" s="108"/>
      <c r="T232" s="108"/>
      <c r="U232" s="108"/>
      <c r="V232" s="108"/>
      <c r="W232" s="108"/>
      <c r="X232" s="108"/>
      <c r="Y232" s="108"/>
      <c r="Z232" s="108"/>
      <c r="AA232" s="108"/>
    </row>
    <row r="233" customFormat="false" ht="12.75" hidden="false" customHeight="true" outlineLevel="0" collapsed="false">
      <c r="A233" s="108"/>
      <c r="B233" s="112"/>
      <c r="C233" s="112"/>
      <c r="D233" s="112"/>
      <c r="E233" s="113"/>
      <c r="F233" s="113"/>
      <c r="G233" s="108"/>
      <c r="H233" s="108"/>
      <c r="I233" s="108"/>
      <c r="J233" s="108"/>
      <c r="K233" s="108"/>
      <c r="L233" s="108"/>
      <c r="M233" s="108"/>
      <c r="N233" s="108"/>
      <c r="O233" s="108"/>
      <c r="P233" s="108"/>
      <c r="Q233" s="108"/>
      <c r="R233" s="108"/>
      <c r="S233" s="108"/>
      <c r="T233" s="108"/>
      <c r="U233" s="108"/>
      <c r="V233" s="108"/>
      <c r="W233" s="108"/>
      <c r="X233" s="108"/>
      <c r="Y233" s="108"/>
      <c r="Z233" s="108"/>
      <c r="AA233" s="108"/>
    </row>
    <row r="234" customFormat="false" ht="12.75" hidden="false" customHeight="true" outlineLevel="0" collapsed="false">
      <c r="A234" s="108"/>
      <c r="B234" s="112"/>
      <c r="C234" s="112"/>
      <c r="D234" s="112"/>
      <c r="E234" s="113"/>
      <c r="F234" s="113"/>
      <c r="G234" s="108"/>
      <c r="H234" s="108"/>
      <c r="I234" s="108"/>
      <c r="J234" s="108"/>
      <c r="K234" s="108"/>
      <c r="L234" s="108"/>
      <c r="M234" s="108"/>
      <c r="N234" s="108"/>
      <c r="O234" s="108"/>
      <c r="P234" s="108"/>
      <c r="Q234" s="108"/>
      <c r="R234" s="108"/>
      <c r="S234" s="108"/>
      <c r="T234" s="108"/>
      <c r="U234" s="108"/>
      <c r="V234" s="108"/>
      <c r="W234" s="108"/>
      <c r="X234" s="108"/>
      <c r="Y234" s="108"/>
      <c r="Z234" s="108"/>
      <c r="AA234" s="108"/>
    </row>
    <row r="235" customFormat="false" ht="12.75" hidden="false" customHeight="true" outlineLevel="0" collapsed="false">
      <c r="A235" s="108"/>
      <c r="B235" s="112"/>
      <c r="C235" s="112"/>
      <c r="D235" s="112"/>
      <c r="E235" s="113"/>
      <c r="F235" s="113"/>
      <c r="G235" s="108"/>
      <c r="H235" s="108"/>
      <c r="I235" s="108"/>
      <c r="J235" s="108"/>
      <c r="K235" s="108"/>
      <c r="L235" s="108"/>
      <c r="M235" s="108"/>
      <c r="N235" s="108"/>
      <c r="O235" s="108"/>
      <c r="P235" s="108"/>
      <c r="Q235" s="108"/>
      <c r="R235" s="108"/>
      <c r="S235" s="108"/>
      <c r="T235" s="108"/>
      <c r="U235" s="108"/>
      <c r="V235" s="108"/>
      <c r="W235" s="108"/>
      <c r="X235" s="108"/>
      <c r="Y235" s="108"/>
      <c r="Z235" s="108"/>
      <c r="AA235" s="108"/>
    </row>
    <row r="236" customFormat="false" ht="12.75" hidden="false" customHeight="true" outlineLevel="0" collapsed="false">
      <c r="A236" s="108"/>
      <c r="B236" s="112"/>
      <c r="C236" s="112"/>
      <c r="D236" s="112"/>
      <c r="E236" s="113"/>
      <c r="F236" s="113"/>
      <c r="G236" s="108"/>
      <c r="H236" s="108"/>
      <c r="I236" s="108"/>
      <c r="J236" s="108"/>
      <c r="K236" s="108"/>
      <c r="L236" s="108"/>
      <c r="M236" s="108"/>
      <c r="N236" s="108"/>
      <c r="O236" s="108"/>
      <c r="P236" s="108"/>
      <c r="Q236" s="108"/>
      <c r="R236" s="108"/>
      <c r="S236" s="108"/>
      <c r="T236" s="108"/>
      <c r="U236" s="108"/>
      <c r="V236" s="108"/>
      <c r="W236" s="108"/>
      <c r="X236" s="108"/>
      <c r="Y236" s="108"/>
      <c r="Z236" s="108"/>
      <c r="AA236" s="108"/>
    </row>
    <row r="237" customFormat="false" ht="12.75" hidden="false" customHeight="true" outlineLevel="0" collapsed="false">
      <c r="A237" s="108"/>
      <c r="B237" s="112"/>
      <c r="C237" s="112"/>
      <c r="D237" s="112"/>
      <c r="E237" s="113"/>
      <c r="F237" s="113"/>
      <c r="G237" s="108"/>
      <c r="H237" s="108"/>
      <c r="I237" s="108"/>
      <c r="J237" s="108"/>
      <c r="K237" s="108"/>
      <c r="L237" s="108"/>
      <c r="M237" s="108"/>
      <c r="N237" s="108"/>
      <c r="O237" s="108"/>
      <c r="P237" s="108"/>
      <c r="Q237" s="108"/>
      <c r="R237" s="108"/>
      <c r="S237" s="108"/>
      <c r="T237" s="108"/>
      <c r="U237" s="108"/>
      <c r="V237" s="108"/>
      <c r="W237" s="108"/>
      <c r="X237" s="108"/>
      <c r="Y237" s="108"/>
      <c r="Z237" s="108"/>
      <c r="AA237" s="108"/>
    </row>
    <row r="238" customFormat="false" ht="12.75" hidden="false" customHeight="true" outlineLevel="0" collapsed="false">
      <c r="A238" s="108"/>
      <c r="B238" s="112"/>
      <c r="C238" s="112"/>
      <c r="D238" s="112"/>
      <c r="E238" s="113"/>
      <c r="F238" s="113"/>
      <c r="G238" s="108"/>
      <c r="H238" s="108"/>
      <c r="I238" s="108"/>
      <c r="J238" s="108"/>
      <c r="K238" s="108"/>
      <c r="L238" s="108"/>
      <c r="M238" s="108"/>
      <c r="N238" s="108"/>
      <c r="O238" s="108"/>
      <c r="P238" s="108"/>
      <c r="Q238" s="108"/>
      <c r="R238" s="108"/>
      <c r="S238" s="108"/>
      <c r="T238" s="108"/>
      <c r="U238" s="108"/>
      <c r="V238" s="108"/>
      <c r="W238" s="108"/>
      <c r="X238" s="108"/>
      <c r="Y238" s="108"/>
      <c r="Z238" s="108"/>
      <c r="AA238" s="108"/>
    </row>
    <row r="239" customFormat="false" ht="12.75" hidden="false" customHeight="true" outlineLevel="0" collapsed="false">
      <c r="A239" s="108"/>
      <c r="B239" s="112"/>
      <c r="C239" s="112"/>
      <c r="D239" s="112"/>
      <c r="E239" s="113"/>
      <c r="F239" s="113"/>
      <c r="G239" s="108"/>
      <c r="H239" s="108"/>
      <c r="I239" s="108"/>
      <c r="J239" s="108"/>
      <c r="K239" s="108"/>
      <c r="L239" s="108"/>
      <c r="M239" s="108"/>
      <c r="N239" s="108"/>
      <c r="O239" s="108"/>
      <c r="P239" s="108"/>
      <c r="Q239" s="108"/>
      <c r="R239" s="108"/>
      <c r="S239" s="108"/>
      <c r="T239" s="108"/>
      <c r="U239" s="108"/>
      <c r="V239" s="108"/>
      <c r="W239" s="108"/>
      <c r="X239" s="108"/>
      <c r="Y239" s="108"/>
      <c r="Z239" s="108"/>
      <c r="AA239" s="108"/>
    </row>
    <row r="240" customFormat="false" ht="12.75" hidden="false" customHeight="true" outlineLevel="0" collapsed="false">
      <c r="A240" s="108"/>
      <c r="B240" s="112"/>
      <c r="C240" s="112"/>
      <c r="D240" s="112"/>
      <c r="E240" s="113"/>
      <c r="F240" s="113"/>
      <c r="G240" s="108"/>
      <c r="H240" s="108"/>
      <c r="I240" s="108"/>
      <c r="J240" s="108"/>
      <c r="K240" s="108"/>
      <c r="L240" s="108"/>
      <c r="M240" s="108"/>
      <c r="N240" s="108"/>
      <c r="O240" s="108"/>
      <c r="P240" s="108"/>
      <c r="Q240" s="108"/>
      <c r="R240" s="108"/>
      <c r="S240" s="108"/>
      <c r="T240" s="108"/>
      <c r="U240" s="108"/>
      <c r="V240" s="108"/>
      <c r="W240" s="108"/>
      <c r="X240" s="108"/>
      <c r="Y240" s="108"/>
      <c r="Z240" s="108"/>
      <c r="AA240" s="108"/>
    </row>
    <row r="241" customFormat="false" ht="12.75" hidden="false" customHeight="true" outlineLevel="0" collapsed="false">
      <c r="A241" s="108"/>
      <c r="B241" s="112"/>
      <c r="C241" s="112"/>
      <c r="D241" s="112"/>
      <c r="E241" s="113"/>
      <c r="F241" s="113"/>
      <c r="G241" s="108"/>
      <c r="H241" s="108"/>
      <c r="I241" s="108"/>
      <c r="J241" s="108"/>
      <c r="K241" s="108"/>
      <c r="L241" s="108"/>
      <c r="M241" s="108"/>
      <c r="N241" s="108"/>
      <c r="O241" s="108"/>
      <c r="P241" s="108"/>
      <c r="Q241" s="108"/>
      <c r="R241" s="108"/>
      <c r="S241" s="108"/>
      <c r="T241" s="108"/>
      <c r="U241" s="108"/>
      <c r="V241" s="108"/>
      <c r="W241" s="108"/>
      <c r="X241" s="108"/>
      <c r="Y241" s="108"/>
      <c r="Z241" s="108"/>
      <c r="AA241" s="108"/>
    </row>
    <row r="242" customFormat="false" ht="12.75" hidden="false" customHeight="true" outlineLevel="0" collapsed="false">
      <c r="A242" s="108"/>
      <c r="B242" s="112"/>
      <c r="C242" s="112"/>
      <c r="D242" s="112"/>
      <c r="E242" s="113"/>
      <c r="F242" s="113"/>
      <c r="G242" s="108"/>
      <c r="H242" s="108"/>
      <c r="I242" s="108"/>
      <c r="J242" s="108"/>
      <c r="K242" s="108"/>
      <c r="L242" s="108"/>
      <c r="M242" s="108"/>
      <c r="N242" s="108"/>
      <c r="O242" s="108"/>
      <c r="P242" s="108"/>
      <c r="Q242" s="108"/>
      <c r="R242" s="108"/>
      <c r="S242" s="108"/>
      <c r="T242" s="108"/>
      <c r="U242" s="108"/>
      <c r="V242" s="108"/>
      <c r="W242" s="108"/>
      <c r="X242" s="108"/>
      <c r="Y242" s="108"/>
      <c r="Z242" s="108"/>
      <c r="AA242" s="108"/>
    </row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</sheetData>
  <mergeCells count="28">
    <mergeCell ref="A1:H1"/>
    <mergeCell ref="A2:H2"/>
    <mergeCell ref="A3:E3"/>
    <mergeCell ref="F3:H3"/>
    <mergeCell ref="A4:E4"/>
    <mergeCell ref="F4:H4"/>
    <mergeCell ref="A5:H5"/>
    <mergeCell ref="A21:D21"/>
    <mergeCell ref="A22:D22"/>
    <mergeCell ref="A31:D31"/>
    <mergeCell ref="A32:D32"/>
    <mergeCell ref="B34:C34"/>
    <mergeCell ref="D34:E34"/>
    <mergeCell ref="F34:G34"/>
    <mergeCell ref="B35:C35"/>
    <mergeCell ref="D35:E35"/>
    <mergeCell ref="F35:G35"/>
    <mergeCell ref="A36:E36"/>
    <mergeCell ref="F36:G36"/>
    <mergeCell ref="B37:C37"/>
    <mergeCell ref="D37:E37"/>
    <mergeCell ref="F37:G37"/>
    <mergeCell ref="A38:E38"/>
    <mergeCell ref="F38:G38"/>
    <mergeCell ref="B39:C39"/>
    <mergeCell ref="D39:E39"/>
    <mergeCell ref="A41:F41"/>
    <mergeCell ref="A42:G42"/>
  </mergeCells>
  <printOptions headings="false" gridLines="false" gridLinesSet="true" horizontalCentered="false" verticalCentered="false"/>
  <pageMargins left="0.7" right="0.7" top="0.75" bottom="0.75" header="0" footer="0"/>
  <pageSetup paperSize="1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LibreOffice/7.0.3.1$Windows_X86_64 LibreOffice_project/d7547858d014d4cf69878db179d326fc3483e082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2019-05-20T18:00:30Z</dcterms:created>
  <dc:creator>Claus de Rosso Bolzan</dc:creator>
  <dc:description/>
  <dc:language>pt-BR</dc:language>
  <cp:lastModifiedBy/>
  <cp:lastPrinted>2021-05-11T19:07:44Z</cp:lastPrinted>
  <dcterms:modified xsi:type="dcterms:W3CDTF">2021-06-28T15:25:08Z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