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biocardozo\Documents\PROGEP\DADEP\PDP - Plano de Desenvolvimento de Pessoas\PDP 2026\"/>
    </mc:Choice>
  </mc:AlternateContent>
  <workbookProtection workbookAlgorithmName="SHA-512" workbookHashValue="4q74I8cW/+b+wOUlGQhIF69fm1AB9x5/r84U8H8I2rOvMxVdnClFpiHQ+vEKxznDE0qDmFnbh0+EjO3FENYq/A==" workbookSaltValue="nzxtZW8wh/tjcfGUyN4/Vg==" workbookSpinCount="100000" lockStructure="1"/>
  <bookViews>
    <workbookView xWindow="0" yWindow="0" windowWidth="28800" windowHeight="11700" tabRatio="973"/>
  </bookViews>
  <sheets>
    <sheet name="Orientações" sheetId="15" r:id="rId1"/>
    <sheet name="INDICAÇÃO" sheetId="16" r:id="rId2"/>
    <sheet name="Necessidades" sheetId="1" r:id="rId3"/>
  </sheets>
  <definedNames>
    <definedName name="_xlnm._FilterDatabase" localSheetId="2" hidden="1">Necessidades!$A$1:$P$80</definedName>
  </definedNames>
  <calcPr calcId="162913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15" i="16" l="1"/>
  <c r="B11" i="15"/>
  <c r="B9" i="15"/>
  <c r="A2" i="1" l="1"/>
  <c r="B31" i="16" l="1"/>
  <c r="B27" i="16"/>
  <c r="B23" i="16"/>
  <c r="B19" i="16"/>
  <c r="B21" i="16"/>
  <c r="B28" i="16"/>
  <c r="B20" i="16"/>
  <c r="B30" i="16"/>
  <c r="B26" i="16"/>
  <c r="B22" i="16"/>
  <c r="B18" i="16"/>
  <c r="B29" i="16"/>
  <c r="B25" i="16"/>
  <c r="B24" i="16"/>
  <c r="D1" i="16"/>
</calcChain>
</file>

<file path=xl/sharedStrings.xml><?xml version="1.0" encoding="utf-8"?>
<sst xmlns="http://schemas.openxmlformats.org/spreadsheetml/2006/main" count="913" uniqueCount="435">
  <si>
    <t>Agentes Públicos</t>
  </si>
  <si>
    <t>O que NÃO SE SABE FAZER ou NÃO SER</t>
  </si>
  <si>
    <t>Perfil dos agentes públicos</t>
  </si>
  <si>
    <t>Solução para este problema de desempenho</t>
  </si>
  <si>
    <t>Tema Geral</t>
  </si>
  <si>
    <t>Recorte do Tema Geral</t>
  </si>
  <si>
    <t>Nivel de aprendizagem</t>
  </si>
  <si>
    <t>Capacidade a ser desenvolvida</t>
  </si>
  <si>
    <t>Resultado que trará para a organização</t>
  </si>
  <si>
    <t>Solução possível para resolver essa necessidade</t>
  </si>
  <si>
    <t>Envolve uma ação de desenvolvimento a nível de educação formal</t>
  </si>
  <si>
    <t>Nº</t>
  </si>
  <si>
    <t>Ação de desenvolvimento sugerida pela Enap</t>
  </si>
  <si>
    <t>Escola de governo ofertante</t>
  </si>
  <si>
    <t>Link do curso</t>
  </si>
  <si>
    <t>INSTITUTO FEDERAL SUL-RIO-GRANDENSE</t>
  </si>
  <si>
    <t>Pró-reitoria de Gestão de Pessoas</t>
  </si>
  <si>
    <t>Departamento de Avaliação e Desenvolvimento de Pessoas</t>
  </si>
  <si>
    <t>Orientações gerais</t>
  </si>
  <si>
    <t>Unidade</t>
  </si>
  <si>
    <t>Resultado
que trará para
a organização</t>
  </si>
  <si>
    <t>3) As ações de desenvolvimento indicadas pela Enap são de caráter SUGESTIVO, sendo discricionário do órgão/entidade executá-las. No entanto, o Órgão Central do SIPEC reforça a importância do bom aproveitamento e priorização dos recursos públicos já disponíveis na administração pública federal.</t>
  </si>
  <si>
    <t xml:space="preserve">
Perfil
dos agentes
públicos
</t>
  </si>
  <si>
    <t xml:space="preserve">
Capacidade
a ser desenvolvida
</t>
  </si>
  <si>
    <t xml:space="preserve">
O que NÃO SE SABE
FAZER ou NÃO SER
</t>
  </si>
  <si>
    <t xml:space="preserve">
Solução para este
problema de desempenho
</t>
  </si>
  <si>
    <t xml:space="preserve">
Recorte
do
Tema Geral
</t>
  </si>
  <si>
    <t xml:space="preserve">
Solução possível para
resolver essa necessidade
</t>
  </si>
  <si>
    <t xml:space="preserve">
Ação
de desenvolvimento
sugerida pela Enap
</t>
  </si>
  <si>
    <t xml:space="preserve">
Link
do curso
</t>
  </si>
  <si>
    <t>Nivel de
aprendizagem</t>
  </si>
  <si>
    <t>1) Ao elaborar sua proposta de ação de desenvolvimento (projeto de capacitação), você deverá indicar qual necessidade de desenvolvimento visa atender com a ação.</t>
  </si>
  <si>
    <r>
      <t xml:space="preserve">4) Ao longo do ano, poderão ser incluídas novas </t>
    </r>
    <r>
      <rPr>
        <sz val="10"/>
        <color rgb="FF000000"/>
        <rFont val="Arial"/>
        <family val="2"/>
        <charset val="1"/>
      </rPr>
      <t>necessidades de desenvolvimento</t>
    </r>
    <r>
      <rPr>
        <sz val="10"/>
        <rFont val="Arial"/>
        <family val="2"/>
        <charset val="1"/>
      </rPr>
      <t>. A PROGEP informará os prazos e as condições para essas inclusões.</t>
    </r>
  </si>
  <si>
    <t>FORMULÁRIO DE INDICAÇÃO DA NECESSIDADE DE DESENVOLVIMENTO DO PDP</t>
  </si>
  <si>
    <t>Ação de desenvolvimento
(Título do curso/evento)</t>
  </si>
  <si>
    <t>2) Para realizar essa indicação identifique o número correspondente à necessidade (na coluna Nº da planilha Necessidades) e preencha os campos em amarelo da planilha INDICAÇÃO (Ação de desenvolvimento e Nº). Em seguida, imprima a página em PDF e anexe ao processo.</t>
  </si>
  <si>
    <t>Câmpus Bagé</t>
  </si>
  <si>
    <t>Adoção de GNSS na agricultura de precisão, para veículos semi-autônomos e, para Sistemas Avançados de Assistência ao Condutor - ADAS</t>
  </si>
  <si>
    <t>Professor EBTT</t>
  </si>
  <si>
    <t>Desenvolver novos saberes, processos ou ferramentas relacionadas ao meu trabalho</t>
  </si>
  <si>
    <t>Eletrônica Industrial, Sistemas e Controles Eletrônicos</t>
  </si>
  <si>
    <t>Sistema Global de Navegação por Satélite (GNSS)</t>
  </si>
  <si>
    <t>ENTENDER: quando se precisa interpretar, classificar, resumir, inferir, comparar ou explicar o conteúdo que será aprendido</t>
  </si>
  <si>
    <t>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</si>
  <si>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Participação em projetos de pesquisa com fomento de agências e com parceria interinstitucional.</t>
  </si>
  <si>
    <t>GC - tópicos de informação</t>
  </si>
  <si>
    <t>PÓS-DOUTORADO</t>
  </si>
  <si>
    <t>Aprimorar o conhecimento nas Áreas de Almoxarifado e Gestão do Patrimônio Público</t>
  </si>
  <si>
    <t>Atuar e gerenciar a Área de patrimônio e almoxarifado de acordo com a Legislação</t>
  </si>
  <si>
    <t>Gestor Público</t>
  </si>
  <si>
    <t>Gerenciamento de Almoxarifado, Material e Patrimônio na Administração Pública e o Manual de Contabilidade Aplicada ao Setor Público</t>
  </si>
  <si>
    <t>APLICAR: quando se precisa executar ou implementar na prática o conteúdo que será aprendido</t>
  </si>
  <si>
    <t>CT - Ética e integridade pública: Capacidade de agir de forma refletida e consciente, nas relações</t>
  </si>
  <si>
    <t>Permite que os colaboradores adquiram novas habilidades e conhecimentos, aumentando a produtividade e o desempenho.</t>
  </si>
  <si>
    <t>GC - melhores práticas</t>
  </si>
  <si>
    <t>MESTRADO</t>
  </si>
  <si>
    <t>habilidades em usar planilhas excel, redação de textos, editais e habilidades em língua estrangeira</t>
  </si>
  <si>
    <t>administrador</t>
  </si>
  <si>
    <t>Aprender o básico</t>
  </si>
  <si>
    <t>Administração Educacional</t>
  </si>
  <si>
    <t>administração, gestão, conhecimentos de informática, línguas estrangeiras e elaboração de editais.</t>
  </si>
  <si>
    <t>CRIAR: quando se precisa generalizar, planejar ou produzir sobre o conteúdo que será aprendido</t>
  </si>
  <si>
    <t>Superar o desempenho padrão, apresentando soluções alinhadas ao cumprimento de metas e ao alcance dos objetivos estratégicos das organizações públicas</t>
  </si>
  <si>
    <t>Melhor desempenho do administrador e consequente melhora na entrega de um serviço público ao cidadão</t>
  </si>
  <si>
    <t>AE - cursos presenciais</t>
  </si>
  <si>
    <t>Não.</t>
  </si>
  <si>
    <t>Câmpus Camaquã</t>
  </si>
  <si>
    <t>Aprender a usar ferramentas de IA no planejamento e nas licitações, de forma a adquirir conhecimento das novas tecnologias utilizadas nos processos.</t>
  </si>
  <si>
    <t>Servidores Taes da área de Administração e agentes que participam do planejamento de Compras</t>
  </si>
  <si>
    <t>Melhorar o que já executo</t>
  </si>
  <si>
    <t>Logística e Compras Públicas</t>
  </si>
  <si>
    <t>IA no Planejamento e nas licitações Públicas</t>
  </si>
  <si>
    <t>Desenvolver conceitos e ideias com clareza</t>
  </si>
  <si>
    <t>Processos mais assertivos e céleres, garantindo um melhor planejamento e analise dos documentos licitatórios.</t>
  </si>
  <si>
    <t>Técnico Administrativo em Educação</t>
  </si>
  <si>
    <t>Combate à Corrupção</t>
  </si>
  <si>
    <t>Compreender a importância, os desafios e os princípios para a construção de estruturas de governança adequadas e confiáveis.</t>
  </si>
  <si>
    <t>CT - Ética e integridade pública: Capacidade de agir de forma refletida e consciente, nas relações profissionais e interpessoais, considerando princíp</t>
  </si>
  <si>
    <t>Tornar o trabalho mais eficiente e transparente</t>
  </si>
  <si>
    <t>Mestrado Profissional - Servidores Públicos</t>
  </si>
  <si>
    <t>Educação e Docência</t>
  </si>
  <si>
    <t>Educação Profissional e Tecnológica</t>
  </si>
  <si>
    <t>OUTRA CAPACIDADE NÃO LISTADA ACIMA</t>
  </si>
  <si>
    <t>Uma Visão ampliada sobre o que é educação profissional</t>
  </si>
  <si>
    <t>GT - objetivos de trabalho e desenvolvimento</t>
  </si>
  <si>
    <t>Câmpus Charqueadas</t>
  </si>
  <si>
    <t>Aprimorar saberes técnicos, metodologias e pesquisa aplicada para qualificar o ensino no curso de Informática do IFSul.</t>
  </si>
  <si>
    <t>O conjunto de agentes públicos que apresenta essa necessidade de desenvolvimento é composto por docentes da carreira de Magistério do EBTT. A realização de cursos de pós-graduação stricto sensu (mestrado), é essencial para o aprimoramento das práticas pedagógicas e o desenvolvimento de projetos.</t>
  </si>
  <si>
    <t>Tecnologia da Informação</t>
  </si>
  <si>
    <t xml:space="preserve">Desenvolvimento de soluções na área de segurança da informação aplicada a redes de computadores
</t>
  </si>
  <si>
    <t>Idear soluções inovadoras e efetivas para problemas de baixa, média ou elevada complexidade com a utilização de dados (numéricos e não numéricos) e evidências que aumentem a precisão e viabilidade das soluções</t>
  </si>
  <si>
    <t xml:space="preserve">Desenvolvimento de práticas pedagógicas inovadoras e projetos de pesquisa e extensão com foco em tecnologias emergentes, ampliando a qualidade da formação dos estudantes e fortalecendo a missão institucional.
</t>
  </si>
  <si>
    <t>Câmpus Gravataí</t>
  </si>
  <si>
    <t>Aprimorar conhecimentos relativos aos processos de gestão e ensino que envolvem o acesso, a permanência e o êxito dos estudantes no Ensino Médio.</t>
  </si>
  <si>
    <t>Técnico Administrativo em Educação - Pedagoga</t>
  </si>
  <si>
    <t>Ensino-Aprendizagem</t>
  </si>
  <si>
    <t>Ensino médio, juventude e políticas educacionais.</t>
  </si>
  <si>
    <t>Garantir o atendimento das necessidades dos usuários e dos cidadãos</t>
  </si>
  <si>
    <t>Contribuição no processo de ensino-aprendizagem no ensino médio e na melhoria dos índices de permanência e êxito dos estudantes no IFSul.</t>
  </si>
  <si>
    <t>DOUTORADO</t>
  </si>
  <si>
    <t>Aprimorar conhecimentos relativos aos processos de gestão e ensino que envolvem o acesso, a permanência e o êxito dos estudantes.</t>
  </si>
  <si>
    <t>Servidora Técnica em Assuntos Educacionais que atua no Departamento de Ensino.</t>
  </si>
  <si>
    <t>Modalidade do Ensino Médio Integrado (EJA-EPT), no âmbito do IFSUL.</t>
  </si>
  <si>
    <t>ANALISAR: quando se precisa diferenciar, organizar, atribuir ou concluir sobre o conteúdo que será aprendido</t>
  </si>
  <si>
    <t>A capacitação nos processos que envolvem a gestão e o ensino, voltados aos cursos EMI (incluído a EJA-EPT), é uma das estratégias de fortalecimento e consolidação da modalidade, em aspectos que envolvem acesso, permanência e êxito.</t>
  </si>
  <si>
    <t>habilidades de convivência, aprofundamento de conhecimentos.</t>
  </si>
  <si>
    <t>professor</t>
  </si>
  <si>
    <t>Biologia Geral</t>
  </si>
  <si>
    <t>educação, biologia celular, bioquimica, genética, zoologia, botânica e ecologia</t>
  </si>
  <si>
    <t>Adotar novos insights à sua ação</t>
  </si>
  <si>
    <t>Melhoria do meu desempenho como docente</t>
  </si>
  <si>
    <t>SD - conselhos e recomendações</t>
  </si>
  <si>
    <t>Participação em cursos e eventos acadêmicos visando a melhoria do ensino de línguas e suas literaturas no cursos técnicos integrados e superior.</t>
  </si>
  <si>
    <t>Docentes da área de Letras</t>
  </si>
  <si>
    <t>Especializar em um saber, atividade ou ferramenta de trabalho</t>
  </si>
  <si>
    <t>Linguística Aplicada</t>
  </si>
  <si>
    <t>Ensino de inglês e português visando as necessidades específicas da comunidade acadêmica.</t>
  </si>
  <si>
    <t>Suscitar e encorajar ideias de vanguarda e novas formas de se trabalhar,  adotando medidas incrementais ou disruptivas para que a organização  responda adequadamento ao contexto e se prepare  para cenários futuros</t>
  </si>
  <si>
    <t xml:space="preserve">Planejamento de aulas a fim de atender as necessidades especificas do campus na área de linguagens.
</t>
  </si>
  <si>
    <t>ENSINO MÉDIO</t>
  </si>
  <si>
    <t>Temáticas relacionadas a inclusão, LIBRAS, comunicação não violenta, permanência e êxito escolar</t>
  </si>
  <si>
    <t>servidores técnicos administrativos em educação</t>
  </si>
  <si>
    <t>Política Pública e População</t>
  </si>
  <si>
    <t>Inclusão escolar, comunicação não violenta e políticas públicas.</t>
  </si>
  <si>
    <t>LEMBRAR: quando se precisa apenas reconhecer e reproduzir o conteúdo que será aprendido .</t>
  </si>
  <si>
    <t>Colaborar e cooperar em atividades desenvolvidas coletivamente para atingir metas compartilhadas</t>
  </si>
  <si>
    <t>Diminuição no percentual de evasão escolar e aumento no percentual de êxito dos nossos alunos.</t>
  </si>
  <si>
    <t>Câmpus Lajeado</t>
  </si>
  <si>
    <t>Aprimorar conhecimentos em Matemática Financeira para tornar as aulas mais práticas e contextualizadas no ensino médio integrado e no ensino superior</t>
  </si>
  <si>
    <t>Docentes EBTT</t>
  </si>
  <si>
    <t>Ensino de Matemática Financeira aplicada ao cotidiano, abordando juros, fluxo de caixa, valor presente e sistemas de amortização.</t>
  </si>
  <si>
    <t>Melhoria na qualidade do ensino, com aulas mais contextualizadas, contribuindo para a formação integral dos estudantes do ensino médio integrado e do ensino superior.</t>
  </si>
  <si>
    <t>Atualização de conhecimentos para desenvolvimento de processos de ensino e aprendizagem no ensino médio integrado e no ensino superior.</t>
  </si>
  <si>
    <t>Conhecimentos e conteúdos matemáticos aplicados ao ensino médio integrado e/ou ao ensino superior, com foco em qualidade pedagógica.</t>
  </si>
  <si>
    <t>Aprimoramento da qualidade do ensino de Matemática, com impacto positivo na aprendizagem dos estudantes, contribuindo para o fortalecimento institucional.</t>
  </si>
  <si>
    <t>Atualizar conhecimentos sobre o uso da informática no ensino e aprendizagem da Matemática.</t>
  </si>
  <si>
    <t>Uso de tecnologias digitais e recursos de informática aplicados ao ensino da Matemática.</t>
  </si>
  <si>
    <t>Aulas mais inovadoras, com maior engajamento dos estudantes e uso de tecnologias digitais, contribuindo para a melhoria dos resultados educacionais.</t>
  </si>
  <si>
    <t>Atualizar e aprofundar os conhecimentos em Administração de modo a melhorar as entregas pertinentes à formação nos níveis de EMI, Tecnol. e Pós-Grad.</t>
  </si>
  <si>
    <t>Docente EBTT</t>
  </si>
  <si>
    <t>Administração de Empresas</t>
  </si>
  <si>
    <t>Formação em nível de Doutorado</t>
  </si>
  <si>
    <t>Identificar as tendências sociais, políticas e econômicas nos cenários local, regional, nacional e internacional</t>
  </si>
  <si>
    <t>Desenvolvimento de pesquisas, orientações e extensão no campo de Gestão e Negócios, e aprimoramento da aprendizagem dos estudantes da instituição e da comunidade externa.</t>
  </si>
  <si>
    <t>Câmpus Novo Hamburgo</t>
  </si>
  <si>
    <t>Atualização nos procedimentos de compras e contratações de serviços, tendo em vista a mudança da lei, para melhor atuação e orientação dos requerentes</t>
  </si>
  <si>
    <t>Taes e docentes que tem necessidade de atuar direta e indiretamente nos processos de aquisição e contração d serviços, para terem conhecimentos dos trâmites, alterações e demais informações necessárias para as contratações de serviços e aquisição de materiais.</t>
  </si>
  <si>
    <t>Compras públicas e licitações</t>
  </si>
  <si>
    <t>Melhoria nos processos de compras, melhor orientação para setores demandantes.</t>
  </si>
  <si>
    <t>SD - explicações e orientações</t>
  </si>
  <si>
    <t>conhecimento na área de mecânica industrial e manutenção Industrial</t>
  </si>
  <si>
    <t>Docentes da área de mecânica industrial</t>
  </si>
  <si>
    <t>Processos de Fabricação</t>
  </si>
  <si>
    <t>Processo de Fabricação e Manutenção Industrial</t>
  </si>
  <si>
    <t>Criar um ambiente propício à experimentação e à melhoria contínua</t>
  </si>
  <si>
    <t>melhoria na aprendizagem</t>
  </si>
  <si>
    <t>Criação de desenhos vetoriais</t>
  </si>
  <si>
    <t>Técnico em eletrônica/eletromecânica/informática</t>
  </si>
  <si>
    <t>Desenho de Produto</t>
  </si>
  <si>
    <t>Conceitos básicos sobre Inkscape</t>
  </si>
  <si>
    <t>Criação de desenhos vetoriais para usar em máquinas de corte a laser para a fabricação de peças</t>
  </si>
  <si>
    <t>AE - e-learning</t>
  </si>
  <si>
    <t>Impressão 3D</t>
  </si>
  <si>
    <t>Técnico em eletrônica/eletromecânica/mecânica</t>
  </si>
  <si>
    <t>noções introdutórias sobre impressão 3D</t>
  </si>
  <si>
    <t>Fabricação de peças/produtos para a manutenção do câmpus</t>
  </si>
  <si>
    <t>Inteligência artificial</t>
  </si>
  <si>
    <t>Análise e Ciência de Dados</t>
  </si>
  <si>
    <t>Uso da Inteligência Artificial na Educação e no Mercado de Trabalho</t>
  </si>
  <si>
    <t>Uso eficiente de recursos tecnológicos</t>
  </si>
  <si>
    <t>Planilhas eletrônicas e editores de texto</t>
  </si>
  <si>
    <t>Técnico em eletrônica</t>
  </si>
  <si>
    <t>Inserir e analisar dados em planilhas eletrônicas e editores de textos</t>
  </si>
  <si>
    <t>Melhor tomada de decisões</t>
  </si>
  <si>
    <t>Soldagem com Eletrodo Revestido</t>
  </si>
  <si>
    <t>Mecânica dos Sólidos</t>
  </si>
  <si>
    <t>Técnicas de Soldagem e tipos de soldas</t>
  </si>
  <si>
    <t>Manutenção de peças e equipamentos</t>
  </si>
  <si>
    <t>Uso da IA na educação</t>
  </si>
  <si>
    <t>Professores</t>
  </si>
  <si>
    <t>Identificar a repercussão de suas ações para o êxito ou alcance dos objetivos estabelecidos pelo grupo</t>
  </si>
  <si>
    <t>Maior qualidade na educação ofertada</t>
  </si>
  <si>
    <t>Câmpus Passo Fundo</t>
  </si>
  <si>
    <t>Atualização para o ensino de Filosofia na educação profissional</t>
  </si>
  <si>
    <t>Filosofia Brasileira</t>
  </si>
  <si>
    <t>Filosofia contemporânea</t>
  </si>
  <si>
    <t>Qualificação do Ensino, Pesquisa e Extensão</t>
  </si>
  <si>
    <t>RSC - conteúdo gerado pelo usuário a partir de discussões, bate-papos, fóruns, blogs</t>
  </si>
  <si>
    <t>Emprego de novas tecnologias e novos materiais em engenharia hidráulica e saneamento</t>
  </si>
  <si>
    <t>Docentes dos cursos de Engenharia Civil e Técnico em Edificações</t>
  </si>
  <si>
    <t>Engenharia Hidráulica</t>
  </si>
  <si>
    <t>Instalações hidrossanitárias e saneamento</t>
  </si>
  <si>
    <t>Acesso aos alunos a novas tecnologias empregadas em engenharia hidráulica e saneamento</t>
  </si>
  <si>
    <t>Câmpus Pelotas</t>
  </si>
  <si>
    <t>Aperfeiçoar conhecimentos na área de projetos elétricos, instalações elétricas, automação e energias renováveis</t>
  </si>
  <si>
    <t>Docentes</t>
  </si>
  <si>
    <t>Circuitos Elétricos, Magnéticos e Eletrônicos</t>
  </si>
  <si>
    <t>Eletricidade e energias renováveis</t>
  </si>
  <si>
    <t>Os novos conhecimentos adquiridos serão compartilhados com os alunos visando um melhor aprendizado.</t>
  </si>
  <si>
    <t>RSC - membros, eventos, informações e recursos de comunidade</t>
  </si>
  <si>
    <t>Aprimorar conhecimentos a respeito da administração pública</t>
  </si>
  <si>
    <t>Contador</t>
  </si>
  <si>
    <t>Ciências Contábeis</t>
  </si>
  <si>
    <t>Contabilidade aplicada ao setor público</t>
  </si>
  <si>
    <t>AVALIAR: quando se precisa checar ou apreciar criticamente o conteúdo que será aprendido</t>
  </si>
  <si>
    <t>Desenvolver meu trabalho de forma mais eficiente</t>
  </si>
  <si>
    <t>Aprimorar o conhecimento sobre políticas públicas sociais, metodologias participativas para inclusão social e habitação de interesse social.</t>
  </si>
  <si>
    <t>Professores da área da construção civil e em construção de interesse social e políticas públicas sociais</t>
  </si>
  <si>
    <t>Habitação de interesse social e politicas públicas</t>
  </si>
  <si>
    <t>Perceber outros caminhos para o atendimento a população em busca de moradia e inclusão em políticas públicas de interesse social</t>
  </si>
  <si>
    <t>Atualização sobre as normas e tecnologias utilizadas na área elétrica.</t>
  </si>
  <si>
    <t>Docente</t>
  </si>
  <si>
    <t>Outro - não especificado</t>
  </si>
  <si>
    <t>Normas e novas tecnologias na área elétrica</t>
  </si>
  <si>
    <t>O atendimento dessa necessidade de aprendizagem resultará na elevação do nível técnico dos profissionais, promovendo a melhoria na qualidade dos serviços prestados, maior aderência às normas técnicas e regulamentações atualizadas.</t>
  </si>
  <si>
    <t>Construir e/ou aprimorar conhecimentos e habilidades em BIM para atender aos objetivos estratégicos I, II, III, IV, V, VII, X do Decreto 11.888/2024.</t>
  </si>
  <si>
    <t>Professores da área técnica do Curso Técnico em Edificações</t>
  </si>
  <si>
    <t>Construção Civil</t>
  </si>
  <si>
    <t>BIM - Building Information Modeling</t>
  </si>
  <si>
    <t>Atualização curricular e participação ativa na implementação do BIM na instituição.</t>
  </si>
  <si>
    <t>ACE - centros de excelência</t>
  </si>
  <si>
    <t>Desempenho nas funções que abarque os Técnicos Administrativos em Educação - TAE</t>
  </si>
  <si>
    <t>Tradutor e Intérprete de Libras</t>
  </si>
  <si>
    <t>Educação; Educação Inclusiva; Execução e Gestão de Projetos.</t>
  </si>
  <si>
    <t>Melhor organização, planejamento e execução das atividades.</t>
  </si>
  <si>
    <t>Desenvolver novos saberes</t>
  </si>
  <si>
    <t>Técnicos Administrativos</t>
  </si>
  <si>
    <t>Direito Público</t>
  </si>
  <si>
    <t>Mestrado em Direito</t>
  </si>
  <si>
    <t xml:space="preserve">Capacidade de promover o uso do aprendizado no ambiente do trabalho
</t>
  </si>
  <si>
    <t>Desenvolver novos saberes, processos ou ferramentas relacionadas ao meu trabalho e minha área de atuação profissional</t>
  </si>
  <si>
    <t>Técnicos em tecnologia da informação e servidores que trabalham na área de tecnologia da informação. Curso de Doutorado em Ciência da Computação</t>
  </si>
  <si>
    <t>Doutorado em Ciência da Computação</t>
  </si>
  <si>
    <t>Há necessidade de aprofundar os estudos em BIM (Modelagem da Informação da construção) e suas aplicações em todo o ciclo de vida da construção.</t>
  </si>
  <si>
    <t>Educadores do campo da construção civil.</t>
  </si>
  <si>
    <t>Modelagem da Informação da Construção (BIM) e suas implicações nos processos de ensino de cursos na área da construção civil.</t>
  </si>
  <si>
    <t>Melhora da qualidade de processos de ensino-aprendizagem na área de construção civil a partir do sistema BIM.</t>
  </si>
  <si>
    <t>Produzir conhecimentos em língua estrangeira</t>
  </si>
  <si>
    <t>Professores do programa de pós-graduação em Educação</t>
  </si>
  <si>
    <t>Tradução</t>
  </si>
  <si>
    <t>Escutar, indagar e expressar conceitos e ideias nos momentos apropriados e de forma efetiva, garantindo uma dinâmica produtiva das interações internas e externas</t>
  </si>
  <si>
    <t>Alcançar maior internacionalização do Programa de pós-graduação em Educação, qulificando-o junto à Capes</t>
  </si>
  <si>
    <t>Qualificação do servidor com cursos da área e participação em eventos de formação técnica e formação geral</t>
  </si>
  <si>
    <t>Técnicos em tecnologia da informação e servidores que trabalham na área de tecnologia da informação</t>
  </si>
  <si>
    <t>Cursos e participação em eventos de formação geral</t>
  </si>
  <si>
    <t>Qualificar o corpo administrativo do setor através de cursos e eventos de formação geral (inglês, Soft Skills, Inovação e outros) e cursos e eventos da área (Inteligência Artificial, Redes de Computadores, Educação, Infraestrutura e outros)</t>
  </si>
  <si>
    <t>Qualificar o corpo administrativo do setor através de cursos de inteligência artificial e participação em eventos da área de inteligência artificial</t>
  </si>
  <si>
    <t>Inteligência Artificial</t>
  </si>
  <si>
    <t>Questionar abordagens convencionais na solução de problemas</t>
  </si>
  <si>
    <t>Qualificar o corpo administrativo do setor através de cursos de inteligência artificial e participação em eventos de inteligência artificial e também participação em eventos da área da tecnologia e da educação relacionados com IA</t>
  </si>
  <si>
    <t>Socializar conhecimentos</t>
  </si>
  <si>
    <t>Pesquisa</t>
  </si>
  <si>
    <t>Qualificação do reconhecimento acadêmico da produção do programa em nível nacional e internacional</t>
  </si>
  <si>
    <t>Qualificar a avaliação do Programa de pós-graduação em Educação junto à Capes</t>
  </si>
  <si>
    <t>Câmpus Pelotas Visconde da Graça</t>
  </si>
  <si>
    <t>Aprimorar os conhecimentos técnicos sobre a área de atuação</t>
  </si>
  <si>
    <t>Tecnico em quimica, tecnico de laboratórios area alimentos</t>
  </si>
  <si>
    <t>Química Analítica</t>
  </si>
  <si>
    <t>Controle de qualidade em laboratórios, indústria de alimentos; análises ambientais; análises de alimentos e amostras ambientais.</t>
  </si>
  <si>
    <t>Melhora no atendimento das atividades de ensino, pesquisa e extensão.</t>
  </si>
  <si>
    <t>educação inclusiva, análise de alimentos, idiomas</t>
  </si>
  <si>
    <t>Técnico em química e técnico de laboratório/ área alimentos</t>
  </si>
  <si>
    <t>Aprender novos idiomas, libras, capacitação e aprimoramento na área do cargo.</t>
  </si>
  <si>
    <t>CT - Diversidade e inclusão: Capacidade de reconhecer e valorizar a diversidade de características, identidades, vivências e perspectivas de pessoas e</t>
  </si>
  <si>
    <t>melhora no atendimento dos procesos de ensino, pesquisa e extensão</t>
  </si>
  <si>
    <t>politica de assistência estudantil; produção e tecnologia de alimentos; gestão publica.</t>
  </si>
  <si>
    <t>equipe CAE quanto a assistência estudantil e atendimento social: Marcos Gabriel- assuntos educacionais; Vera Lucia- assuntos educacionais; Bruna Limons- nutricionista; Luciana Passos - Tecnico nutrição e dietética; Eugenia Squeff- psicóloga; assistente social em falta presencialmente.</t>
  </si>
  <si>
    <t>Políticas Públicas</t>
  </si>
  <si>
    <t>assistência estudantil</t>
  </si>
  <si>
    <t>contribuir mais e melhor com o trabalho em equipe; criar novos horizontes para soluções de problemas crônicos da Instituição.</t>
  </si>
  <si>
    <t>Câmpus Santana do Livramento</t>
  </si>
  <si>
    <t>A atuação em licitações e contratos exige atualização constante de leis, normas, acórdãos e procedimentos.</t>
  </si>
  <si>
    <t>Atuem na área de gestão de contratos e licitações</t>
  </si>
  <si>
    <t>Licitações e Contratos administrativos</t>
  </si>
  <si>
    <t>Melhora de procedimentos internos, redução de riscos associados a erros nas etapas das licitações e contratos e maior segurança na toma de decisões;</t>
  </si>
  <si>
    <t>Adquirir/aprimorar/atualizar conhecimentos na área contábil, patrimonial, de licitações, de contratos, gestão, administração e T.I.</t>
  </si>
  <si>
    <t>Técnicos-Administrativos em Educação</t>
  </si>
  <si>
    <t>Administração Pública de outras regiões do mundo</t>
  </si>
  <si>
    <t>Gestão Pública em geral e T.I</t>
  </si>
  <si>
    <t>Realização de atividades com maior confiabilidade e em menor tempo, evitando assim retrabalho ou atrasos.</t>
  </si>
  <si>
    <t>ESPECIALIZAÇÃO</t>
  </si>
  <si>
    <t>ampliar o conhecimento sobre o IFSul enquanto política pública educacional.</t>
  </si>
  <si>
    <t>O agente possui estudos acadêmicos voltadas para políticas públicas educacionais, pretendendo aprofundar o seu conhecimento, sobretudo, no que se refere ao Instituto Federal.</t>
  </si>
  <si>
    <t>Tema pretendido é o IFSUl campus binacional Santana enquanto política pública de desenvolvimento em região de fronteira.</t>
  </si>
  <si>
    <t>Identificar os principais marcos institucionais que podem impactar os processos decisórios e a gestão de programas e projetos no âmbito do setor público</t>
  </si>
  <si>
    <t>Aprimorar os conhecimentos acadêmicos em políticas públicas, visando maior desempenho profissional e institucional.</t>
  </si>
  <si>
    <t>Aprender as constantes atualizações das normas públicas e adaptações dos sistemas de governo referentes a área de contabilidade, orçamento e finanças</t>
  </si>
  <si>
    <t>Coordenação de Contabilidade, Orçamento e Finanças</t>
  </si>
  <si>
    <t>Treinamento nas áreas de execução orçamentária e financeira, na área de contabilidade, na área tributária, também sobre os sistemas de governo</t>
  </si>
  <si>
    <t>Execução correta dos procedimentos em atendimento a legislação</t>
  </si>
  <si>
    <t>SD - exemplos de aplicação</t>
  </si>
  <si>
    <t>Aprimorar a infraestrutura e segurança da TI</t>
  </si>
  <si>
    <t>Servidores que atuam na TI</t>
  </si>
  <si>
    <t>Segurança, Servidores, Redes, Desenvolvimento</t>
  </si>
  <si>
    <t>Segurança cibernética</t>
  </si>
  <si>
    <t>Práticas cotidianas no processo de ensino-aprendizagem</t>
  </si>
  <si>
    <t>Educação</t>
  </si>
  <si>
    <t>Melhoria na realização do trabalho diário</t>
  </si>
  <si>
    <t>Processos e teorias da educação. Processos e teorias das relações humanas.</t>
  </si>
  <si>
    <t>Assistente de Aluno</t>
  </si>
  <si>
    <t>Identificar os principais marcos institucionais que podem impactar os processos educacionais.</t>
  </si>
  <si>
    <t>Processos e teorias educacionais, Processos e teorias das relações humanas.</t>
  </si>
  <si>
    <t>Assistente de Alunos</t>
  </si>
  <si>
    <t>Identificar as tendências sociais, políticas e econômicas nos cenários local, regional, nacional e internacional que impactam os processos educacionais para alunos e docentes.</t>
  </si>
  <si>
    <t>Câmpus Sapiranga</t>
  </si>
  <si>
    <t>Me preparar para a realização de um pré-atendimento emergencial em caso de uma ocorrência simples no ambiente educacional.</t>
  </si>
  <si>
    <t>TAEs e docentes</t>
  </si>
  <si>
    <t>Anatomia</t>
  </si>
  <si>
    <t>Primeiros Socorros no Ambiente Escolar</t>
  </si>
  <si>
    <t xml:space="preserve">Melhoria no atendimento externo e interno
</t>
  </si>
  <si>
    <t>melhorar a qualidade de vida do empregado dentro do ambiente laboral e proteger sua integridade física</t>
  </si>
  <si>
    <t>TAE - Técnico em eletromecânica</t>
  </si>
  <si>
    <t xml:space="preserve">Saúde e Segurança no Trabalho
</t>
  </si>
  <si>
    <t>Antecipar, identificar e administrar a ocorrência de situações de risco</t>
  </si>
  <si>
    <t>Técnica em eletromecânica</t>
  </si>
  <si>
    <t xml:space="preserve">Inserir e analisar dados em planilhas eletrônicas e editores de textos
</t>
  </si>
  <si>
    <t xml:space="preserve">Melhor tomada de decisões
</t>
  </si>
  <si>
    <t>Preciso aprimorar conhecimentos e habilidades em licitações para atuar com mais eficiência, segurança e legalidade nos processos.</t>
  </si>
  <si>
    <t>Taes e docentes</t>
  </si>
  <si>
    <t>Licitações e Contratos</t>
  </si>
  <si>
    <t>Maior eficiência, conformidade legal e agilidade nos processos de contratação, contribuindo para o alcance das metas institucionais.</t>
  </si>
  <si>
    <t>GC - regras e procedimentos</t>
  </si>
  <si>
    <t>Câmpus Sapucaia do Sul</t>
  </si>
  <si>
    <t>Ampliar conhecimentos sobre processos da natureza e aprimorar habilidades em coleta, análise e interpretação de dados usando diferentes metodologias.</t>
  </si>
  <si>
    <t>Geografia Regional</t>
  </si>
  <si>
    <t>Compreensão, análise e atuação em relação às dinâmicas e processos em Bacias Hidrográficas.</t>
  </si>
  <si>
    <t>Melhor compreensão de nossa inserção na sociedade, assim como ensino, pesquisa e extensão melhores.</t>
  </si>
  <si>
    <t>Aprimorar técnicas de análises e caracterizações de materiais, de produção e processamento de polímeros.</t>
  </si>
  <si>
    <t>Servidor que atue em laboratórios de pesquisa, seja na função de docente ou de técnico e auxiliar de laboratório.</t>
  </si>
  <si>
    <t>Materiais não Metálicos</t>
  </si>
  <si>
    <t>Polímeros</t>
  </si>
  <si>
    <t>Fazer mais pesquisa, desenvolver novos projetos de TCCs.</t>
  </si>
  <si>
    <t>Novos projetos de ensino, pesquisa e extensão.</t>
  </si>
  <si>
    <t xml:space="preserve">Como TAE, atuando na coordenação de almoxarifado e patrimônio, reconheço que preciso aprimorar minhas habilidades de liderança.
</t>
  </si>
  <si>
    <t>TAE</t>
  </si>
  <si>
    <t xml:space="preserve">Desenvolvimento de habilidades de liderança e comunicação assertiva para melhorar o engajamento da equipe
</t>
  </si>
  <si>
    <t>Estabelecer uma comunicação empática, persuasiva e influente, inspirando confiança</t>
  </si>
  <si>
    <t xml:space="preserve">resultará em maior eficiência na execução das atividades rotineiras do setor de almoxarifado e patrimônio, por meio do aumento do comprometimento da equipe e da melhoria no cumprimento de prazos e procedimentos.
</t>
  </si>
  <si>
    <t>Bernardo - Assistente em Administração - SS-COADAC</t>
  </si>
  <si>
    <t>Mestrado</t>
  </si>
  <si>
    <t>Melhoria do trabalho</t>
  </si>
  <si>
    <t>Educação continuada em saúde para manter a atualização e a qualidade de atendimento aos agravos em saúde e legislação em saúde.</t>
  </si>
  <si>
    <t>Profissionais da área da saúde que atendem no âmbito assistencial e legal.</t>
  </si>
  <si>
    <t>Saúde Publica</t>
  </si>
  <si>
    <t>Avanços em diagnóstico, tratamento e acompanhamento nas questões de saúde a serem atendidas.</t>
  </si>
  <si>
    <t>Melhor condução e desfecho aos agravos de saúde e às avaliações médico legais, garantindo os direitos legais à saúde e acompanhamento, reabilitando os servidores e demais usuários ao retorno às suas atividades com saúde e segurança.</t>
  </si>
  <si>
    <t>FORMAÇÃO CONTINUA NAS AÉREAS, ALÉM DE ADMINISTRATIVAS, COMPRAS,
COMUNICAÇÃO, INFORMÁTICA, LOGÍSTICA, ALMOXARIFADO, ATRIBUÍDAS AOS
CARGOS E EXECUTADAS</t>
  </si>
  <si>
    <t>Área da saúde com cargo de médico, psicóloga e auxiliar de enfermagem</t>
  </si>
  <si>
    <t>CUIDADOS EM SAÚDE, CONHECIMENTOS NAS FERRAMENTAS NECESSÁRIAS
PARA O DESENVOLVIMENTO, ORGANIZAÇÃO E EXECUSSÃO DO SERVIÇO
OFERECIDO.</t>
  </si>
  <si>
    <t>CAPACITAÇÃO PARA O ATENDIMENTO AO CIDADÃO COM BASE CIENTÍFICA
ATUALIZADA</t>
  </si>
  <si>
    <t>ATENDIMENTO AOS AGRAVOS DE SAÚDE CONTRIBUINDO PARA A MANUTENÇÃO
DA FORÇA DE TRABALHO E A PERMANÊNCIA E ÊXITO DE ALUNOS</t>
  </si>
  <si>
    <t>FORMAÇÃO CONTÍNUA NAS ÁREAS, ALÉM DE ADMINISTRATIVAS, COMPRAS, COMUNICAÇÃO, INFORMÁTICA, LOGÍSTICA, ALMOXARIFADO, ATRIBUÍDAS AOS CARGOS E EXECUTADAS.</t>
  </si>
  <si>
    <t>ÁREA DA SAÚDE COM CARGO DE MÉDICO, PSICÓLOGA E AUXILIAR DE ENFERMAGEM.</t>
  </si>
  <si>
    <t>CUIDADOS EM SAÚDE, CONHECIMENTOS NAS FERRAMENTAS NECESSÁRIAS PARA O DESENVOLVIMENTO, ORGANIZAÇÃO E EXECUÇÃO DO SERVIÇO OFERECIDO.</t>
  </si>
  <si>
    <t>CAPACITAÇÃO PARA O ATENDIMENTO AO CIDADÃO COM BASE CIENTÍFICA ATUALIZADA.</t>
  </si>
  <si>
    <t>ATENDIMENTO AOS AGRAVOS DE SAÚDE CONTRIBUINDO PARA A MANUTENÇÃO DA FORÇA DE TRABALHO E A PERMANÊNCIA E ÊXITO DE ALUNOS.</t>
  </si>
  <si>
    <t>Melhorar práticas docentes nas áreas de ensino de engenharia, resistência dos materiais, estática e dinâmica.</t>
  </si>
  <si>
    <t>Docentes dos cursos técnico e engenharia mecânica</t>
  </si>
  <si>
    <t>Ensino de engenharia voltado para mecânica dos sólidos.</t>
  </si>
  <si>
    <t>Melhoria em práticas docentes nas disciplinas que ministro e troca de ideias com outros professores.</t>
  </si>
  <si>
    <t>GT - competências e níveis de proficiência</t>
  </si>
  <si>
    <t>Preciso aprimorar escrita e apresentação acadêmica para socializar pesquisas em educação especial, inclusiva e profissional.</t>
  </si>
  <si>
    <t>Socialização de pesquisas sobre práticas pedagógicas acessíveis e inclusivas na educação profissional e tecnológica, com foco na educação especial.</t>
  </si>
  <si>
    <t>O resultado será o fortalecimento da produção acadêmica e da visibilidade institucional, contribuindo para metas de inovação, inclusão e excelência educacional.</t>
  </si>
  <si>
    <t>Uso de Inteligência Artificial nas rotinas administrativas do TAE de forma a facilitar o acesso à informação de servidores e estudantes.</t>
  </si>
  <si>
    <t>Técnicos em Assuntos Educacionais</t>
  </si>
  <si>
    <t>Uso ético da IA, implementação da IA em processos que podem ser otimizados, uso da IA para informação rápida e acessível ao público.</t>
  </si>
  <si>
    <t>Linguagem acessível, menos burocracia, mais agilidade de resposta aos usuários (estudantes e servidores)</t>
  </si>
  <si>
    <t>GC - manuais e guias de usuário</t>
  </si>
  <si>
    <t>Câmpus Venâncio Aires</t>
  </si>
  <si>
    <t>Atualização referente as respectivas áreas dos servidores administrativos de acordo com sus funções/áreas.</t>
  </si>
  <si>
    <t>Servidores lotados nas diferentes áreas administrativas.</t>
  </si>
  <si>
    <t>Eficiência administrativa, participação social, inovação nos serviços públicos, planejamento estratégico e a gestão de recursos humanos.</t>
  </si>
  <si>
    <t>Atendimento das necessidades administrativas da unidade IFSUL, de maneira eficiente e eficaz .</t>
  </si>
  <si>
    <t>conhecimentos acerca de necessidades educacionais específicas</t>
  </si>
  <si>
    <t>profissionais da educação envolvidos com o ensino</t>
  </si>
  <si>
    <t>Educação Inclusiva</t>
  </si>
  <si>
    <t>Acolhimento qualificado dos estudantes com deficiência, contribuindo para permanência e êxito.</t>
  </si>
  <si>
    <t>Conhecimentos administrativos relacionados com as atividades da instituição</t>
  </si>
  <si>
    <t>Formação profissional</t>
  </si>
  <si>
    <t>Administração de Setores Específicos</t>
  </si>
  <si>
    <t>Inovação na gestão pública</t>
  </si>
  <si>
    <t>Melhora dos processos ou procedimentos da instituição</t>
  </si>
  <si>
    <t>Conhecimentos sobre educação matemática que envolvem novas habilidades metodológicas para melhorar o desempenho docente.</t>
  </si>
  <si>
    <t>Professor de Ensino Básico, Técnico e Tecnológico</t>
  </si>
  <si>
    <t>Conhecer novas formas de ensinar e de aprender, de acordo com os novos tempos e as novas tecnologias.</t>
  </si>
  <si>
    <t>Construir cenários e traçar diretrizes estratégicas para a organização e para a sociedade, tendo por base as características históricas, o contexto e as tendências em âmbito local, regional, nacional e internacional</t>
  </si>
  <si>
    <t>Melhoria nas práticas de ensino, proporcionando novas aprendizagens aos alunos</t>
  </si>
  <si>
    <t>Habilidades inerentes à docência, produção de recurso, materiais, metodologias e inovações na área de ensino de Matemática.</t>
  </si>
  <si>
    <t>Docente EBTT - Matemática</t>
  </si>
  <si>
    <t>Educação Matemática</t>
  </si>
  <si>
    <t>Melhoria da formação docente e, consequentemente, atuação junto à comunidade discente.</t>
  </si>
  <si>
    <t>Reitoria</t>
  </si>
  <si>
    <t>Aprender sobre o planejamento da contratação, a fim de auxiliar as áreas requisitantes na elaboração dos documentos dessa etapa</t>
  </si>
  <si>
    <t>Servidores técnico-administrativos de áreas requisitantes na contratação de serviços</t>
  </si>
  <si>
    <t>Contratação de serviços</t>
  </si>
  <si>
    <t>Elaboração dos documentos da etapa de planejamento da contratação, de acordo com as alterações introduzidas pela Nova Lei de Licitações</t>
  </si>
  <si>
    <t>Aprender sobre Qualidade de vida no trabalho, com a finalidade de propor ações relacionadas ao tema</t>
  </si>
  <si>
    <t>Servidores que atuam na área de Gestão de Pessoas</t>
  </si>
  <si>
    <t>Gestão de Pessoas</t>
  </si>
  <si>
    <t>Qualidade de vida no trabalho</t>
  </si>
  <si>
    <t>Promover uma liderança que associe o alto desempenho da equipe ao bem-estar dos indivíduos em sua rotina de trabalho</t>
  </si>
  <si>
    <t>Proposição de ações relacionadas à qualidade de vida no trabalho</t>
  </si>
  <si>
    <t>Aprimoramento nas áreas apontadas na questão 1.</t>
  </si>
  <si>
    <t>AS servidoras e os servidores da CODEPE possuem necessidades de aperfeiçoamento e qualificação nas áreas de Educação, Gestão de Pessoas, Gestão Pública, Legislação, Informática, Comunicação, Relacionamento e Desenvolvimento Pessoal e Interpessoal e áreas afins.</t>
  </si>
  <si>
    <t>Relacionamento Pessoal, Interpessoal e institucional, atualizações legais, informática e aprimoramento das ações já desenvolvidas.</t>
  </si>
  <si>
    <t>Melhor relacionamento e identificação das necessidades para desenvolvimento dos servidores, maior organização nas áreas de informática e legislação, gerenciamento de conflitos e serviços burocráticos.</t>
  </si>
  <si>
    <t>Atualizar o conhecimento quanto as medidas de Prevenção e Proteção Contra Incêndio a serem adotadas nos projetos das edificações do Instituto.</t>
  </si>
  <si>
    <t>Profissionais na área de Engenharia Civil, Arquitetura e Técnicos em Edificações</t>
  </si>
  <si>
    <t>Elaboração de projetos e Fiscalização de obras de PPCI (Plano de Prevenção e Proteção Contra Incêndio)</t>
  </si>
  <si>
    <t>Atualizar conhecimentos técnicos relacionados a área.</t>
  </si>
  <si>
    <t>Proporcionar ambientes mais seguros dentro da Instituição, viabilizar a obtenção de alvarás e demais documentações junto a órgãos públicos.</t>
  </si>
  <si>
    <t>conhecimento técnico aprofundado, habilidades metodológicas e redacionais, e atitudes relacionadas à constância produtiva e gestão do tempo.</t>
  </si>
  <si>
    <t>Ampliação da capacitação nas áreas de Direito, Políticas Públicas e Educação. Aprimorar os conhecimentos para atuação social transformadora de 
servidores, com base em valores democráticos, bem como capacitar ainda mais os agentes públicos em políticas públicas em que a IFE atue junto a comunidade.</t>
  </si>
  <si>
    <t>Aprimorar saberes em Direito e Políticas Públicas para qualificar servidores e promover ações transformadoras e democráticas junto à comunidade</t>
  </si>
  <si>
    <t>Servidor mais qualificado para formular pareceres, projetos e ações que fortaleçam a atuação da IFE junto à comunidade, contribuindo para metas de inovação, impacto social e aperfeiçoamento das políticas institucionais.</t>
  </si>
  <si>
    <t>Conhecimentos sobre a nova Lei de Licitações</t>
  </si>
  <si>
    <t>Profissionais da área de Engenharia, Arquitetura e Técnicos em Edificações</t>
  </si>
  <si>
    <t>Atualizar as informações sobre o processo de licitação e gestão de contrato das obras públicas a partir da nova Lei de Licitações.</t>
  </si>
  <si>
    <t>Estar preparado para elaborar as documentações necessárias para realizar uma licitação de obras e para fiscalizar sues contratos.</t>
  </si>
  <si>
    <t>Processos licitatórios e Gestão de Contratos de Obras mais eficientes.</t>
  </si>
  <si>
    <t>Preparação inicial dos servidores públicos em estágio probatório, voltada a temas comuns e essenciais ao serviço público</t>
  </si>
  <si>
    <t>Servidores públicos em estágio probatório</t>
  </si>
  <si>
    <t>Trilhas de cursos de capacitação desenvolvidos pela Enap para o Programa de Desenvolvimento Inicial</t>
  </si>
  <si>
    <t>Observância do Decreto nº 12.374, de 6 de fevereiro de 2025</t>
  </si>
  <si>
    <t>Qualificar os profissionais na área de Engenharia e Ciências Ambientais.</t>
  </si>
  <si>
    <t>Profissionais da área de Engenharia Civil, Arquitetura e Técnicos em Edificações.</t>
  </si>
  <si>
    <t>Buscar soluções de Engenharia e Ciências Ambientais para serem aplicadas nas edificações, melhorando seu desempenho.</t>
  </si>
  <si>
    <t>Tornar um profissional mais qualificado para buscar e aplicar soluções que proporcionem melhorias no uso das edificações.</t>
  </si>
  <si>
    <t>Melhor desempenho das edificações na aplicação dos conhecimentos que serão trabalhados.</t>
  </si>
  <si>
    <t>Realizar a Avaliação de Bens Imóveis</t>
  </si>
  <si>
    <t>Profissionais da área de Engenharia Civil, Arquitetura e Técnicos em Edificações</t>
  </si>
  <si>
    <t>Realizar a avaliação dos imóveis do Instituto.</t>
  </si>
  <si>
    <t>Estar capacitado a avaliar imóveis.</t>
  </si>
  <si>
    <t>Atendimento a legislação quanto a definição dos valores dos imóveis, a partir das depreciações e demais parâmetros.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</si>
</sst>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1"/>
    </font>
    <font>
      <b/>
      <sz val="10"/>
      <color theme="0"/>
      <name val="Arial"/>
      <family val="2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sz val="10"/>
      <color theme="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rgb="FFFFFFCC"/>
      </patternFill>
    </fill>
    <fill>
      <patternFill patternType="solid">
        <fgColor rgb="FF0099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2" borderId="0" xfId="0" applyFont="1" applyFill="1" applyAlignment="1">
      <alignment wrapText="1"/>
    </xf>
    <xf numFmtId="0" fontId="0" fillId="3" borderId="0" xfId="0" applyFont="1" applyFill="1" applyAlignment="1">
      <alignment wrapText="1"/>
    </xf>
    <xf numFmtId="0" fontId="0" fillId="2" borderId="0" xfId="0" applyFont="1" applyFill="1" applyBorder="1" applyAlignment="1">
      <alignment vertical="center" wrapText="1"/>
    </xf>
    <xf numFmtId="0" fontId="1" fillId="4" borderId="0" xfId="0" applyFont="1" applyFill="1" applyAlignment="1">
      <alignment horizontal="center" vertical="center" wrapText="1"/>
    </xf>
    <xf numFmtId="0" fontId="6" fillId="3" borderId="0" xfId="0" applyFont="1" applyFill="1"/>
    <xf numFmtId="0" fontId="6" fillId="3" borderId="5" xfId="0" applyFont="1" applyFill="1" applyBorder="1"/>
    <xf numFmtId="0" fontId="6" fillId="3" borderId="6" xfId="0" applyFont="1" applyFill="1" applyBorder="1"/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justify" vertical="center" wrapText="1"/>
    </xf>
    <xf numFmtId="0" fontId="6" fillId="3" borderId="8" xfId="0" applyFont="1" applyFill="1" applyBorder="1" applyAlignment="1">
      <alignment horizontal="justify" vertical="center" wrapText="1"/>
    </xf>
    <xf numFmtId="0" fontId="1" fillId="8" borderId="0" xfId="0" applyFont="1" applyFill="1" applyAlignment="1">
      <alignment horizontal="center" vertical="center" wrapText="1"/>
    </xf>
    <xf numFmtId="0" fontId="6" fillId="6" borderId="6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wrapText="1"/>
    </xf>
    <xf numFmtId="0" fontId="5" fillId="3" borderId="0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0" fillId="2" borderId="0" xfId="0" applyFont="1" applyFill="1" applyBorder="1" applyAlignment="1">
      <alignment horizontal="justify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6" fillId="6" borderId="0" xfId="0" applyFont="1" applyFill="1" applyAlignment="1" applyProtection="1">
      <alignment horizontal="left" vertical="center" wrapText="1"/>
      <protection locked="0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left" vertical="center" wrapText="1" indent="5"/>
    </xf>
    <xf numFmtId="0" fontId="6" fillId="3" borderId="0" xfId="0" applyFont="1" applyFill="1" applyBorder="1" applyAlignment="1">
      <alignment horizontal="left" vertical="center" wrapText="1" indent="5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009900"/>
      <color rgb="FF33CC33"/>
      <color rgb="FFFFFFCC"/>
      <color rgb="FFCCCCFF"/>
      <color rgb="FFFF7C80"/>
      <color rgb="FF99FF33"/>
      <color rgb="FF99FF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108000</xdr:colOff>
      <xdr:row>2</xdr:row>
      <xdr:rowOff>2535</xdr:rowOff>
    </xdr:from>
    <xdr:to>
      <xdr:col>1</xdr:col>
      <xdr:colOff>721800</xdr:colOff>
      <xdr:row>7</xdr:row>
      <xdr:rowOff>17685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17600" y="326385"/>
          <a:ext cx="613800" cy="824775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67238</xdr:colOff>
      <xdr:row>0</xdr:row>
      <xdr:rowOff>56590</xdr:rowOff>
    </xdr:from>
    <xdr:to>
      <xdr:col>0</xdr:col>
      <xdr:colOff>572133</xdr:colOff>
      <xdr:row>4</xdr:row>
      <xdr:rowOff>125715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7238" y="56590"/>
          <a:ext cx="504895" cy="716825"/>
        </a:xfrm>
        <a:prstGeom prst="rect">
          <a:avLst/>
        </a:prstGeom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:P80" totalsRowShown="0" headerRowDxfId="17" dataDxfId="16">
  <autoFilter ref="A1:P80"/>
  <tableColumns count="16">
    <tableColumn id="1" name="Nº" dataDxfId="15">
      <calculatedColumnFormula>IF(C2&lt;&gt;"",ROW()-1,"")</calculatedColumnFormula>
    </tableColumn>
    <tableColumn id="16" name="Unidade" dataDxfId="14"/>
    <tableColumn id="2" name="O que NÃO SE SABE FAZER ou NÃO SER" dataDxfId="13"/>
    <tableColumn id="3" name="Perfil dos agentes públicos" dataDxfId="12"/>
    <tableColumn id="4" name="Agentes Públicos" dataDxfId="11"/>
    <tableColumn id="5" name="Solução para este problema de desempenho" dataDxfId="10"/>
    <tableColumn id="6" name="Tema Geral" dataDxfId="9"/>
    <tableColumn id="7" name="Recorte do Tema Geral" dataDxfId="8"/>
    <tableColumn id="8" name="Nivel de aprendizagem" dataDxfId="7"/>
    <tableColumn id="9" name="Capacidade a ser desenvolvida" dataDxfId="6"/>
    <tableColumn id="10" name="Resultado que trará para a organização" dataDxfId="5"/>
    <tableColumn id="11" name="Solução possível para resolver essa necessidade" dataDxfId="4"/>
    <tableColumn id="12" name="Envolve uma ação de desenvolvimento a nível de educação formal" dataDxfId="3"/>
    <tableColumn id="13" name="Ação de desenvolvimento sugerida pela Enap" dataDxfId="2"/>
    <tableColumn id="14" name="Escola de governo ofertante" dataDxfId="1"/>
    <tableColumn id="15" name="Link do curs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24"/>
  <sheetViews>
    <sheetView tabSelected="1" workbookViewId="0"/>
  </sheetViews>
  <sheetFormatPr defaultRowHeight="12.75" x14ac:dyDescent="0.2"/>
  <cols>
    <col min="1" max="1" width="9.140625" style="4"/>
    <col min="2" max="2" width="11.85546875" style="4" customWidth="1"/>
    <col min="3" max="16384" width="9.140625" style="4"/>
  </cols>
  <sheetData>
    <row r="1" spans="1:10" x14ac:dyDescent="0.2">
      <c r="A1" s="18">
        <v>2026</v>
      </c>
    </row>
    <row r="3" spans="1:10" x14ac:dyDescent="0.2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">
      <c r="A4" s="3"/>
      <c r="B4" s="3"/>
      <c r="C4" s="23" t="s">
        <v>15</v>
      </c>
      <c r="D4" s="23"/>
      <c r="E4" s="23"/>
      <c r="F4" s="23"/>
      <c r="G4" s="23"/>
      <c r="H4" s="23"/>
      <c r="I4" s="23"/>
      <c r="J4" s="3"/>
    </row>
    <row r="5" spans="1:10" x14ac:dyDescent="0.2">
      <c r="A5" s="3"/>
      <c r="B5" s="3"/>
      <c r="C5" s="24" t="s">
        <v>16</v>
      </c>
      <c r="D5" s="24"/>
      <c r="E5" s="24"/>
      <c r="F5" s="24"/>
      <c r="G5" s="24"/>
      <c r="H5" s="24"/>
      <c r="I5" s="24"/>
      <c r="J5" s="3"/>
    </row>
    <row r="6" spans="1:10" x14ac:dyDescent="0.2">
      <c r="A6" s="3"/>
      <c r="B6" s="3"/>
      <c r="C6" s="24" t="s">
        <v>17</v>
      </c>
      <c r="D6" s="24"/>
      <c r="E6" s="24"/>
      <c r="F6" s="24"/>
      <c r="G6" s="24"/>
      <c r="H6" s="24"/>
      <c r="I6" s="24"/>
      <c r="J6" s="3"/>
    </row>
    <row r="7" spans="1:10" ht="12.75" customHeight="1" x14ac:dyDescent="0.2">
      <c r="A7" s="3"/>
      <c r="B7" s="3"/>
      <c r="C7" s="24"/>
      <c r="D7" s="24"/>
      <c r="E7" s="24"/>
      <c r="F7" s="24"/>
      <c r="G7" s="24"/>
      <c r="H7" s="24"/>
      <c r="I7" s="24"/>
      <c r="J7" s="3"/>
    </row>
    <row r="8" spans="1:10" x14ac:dyDescent="0.2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2.75" customHeight="1" x14ac:dyDescent="0.2">
      <c r="A9" s="3"/>
      <c r="B9" s="25" t="str">
        <f>CONCATENATE("Plano de Desenvolvimento de Pessoas ",A1)</f>
        <v>Plano de Desenvolvimento de Pessoas 2026</v>
      </c>
      <c r="C9" s="25"/>
      <c r="D9" s="25"/>
      <c r="E9" s="25"/>
      <c r="F9" s="25"/>
      <c r="G9" s="25"/>
      <c r="H9" s="25"/>
      <c r="I9" s="25"/>
      <c r="J9" s="3"/>
    </row>
    <row r="10" spans="1:10" x14ac:dyDescent="0.2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51.75" customHeight="1" x14ac:dyDescent="0.2">
      <c r="A11" s="3"/>
      <c r="B11" s="21" t="str">
        <f>CONCATENATE("O Plano de Desenvolvimento de Pessoas (PDP) do IFSul contempla as necessidades de desenvolvimento da Instituição para o ano de ",A1,", conforme dispõe o Decreto nº 9.991/2019, alterado pelo Decreto nº 10.506/2020, e a Instrução Normativa SGP-ENAP/SEDGG/ME nº 21/2021.")</f>
        <v>O Plano de Desenvolvimento de Pessoas (PDP) do IFSul contempla as necessidades de desenvolvimento da Instituição para o ano de 2026, conforme dispõe o Decreto nº 9.991/2019, alterado pelo Decreto nº 10.506/2020, e a Instrução Normativa SGP-ENAP/SEDGG/ME nº 21/2021.</v>
      </c>
      <c r="C11" s="21"/>
      <c r="D11" s="21"/>
      <c r="E11" s="21"/>
      <c r="F11" s="21"/>
      <c r="G11" s="21"/>
      <c r="H11" s="21"/>
      <c r="I11" s="21"/>
      <c r="J11" s="3"/>
    </row>
    <row r="12" spans="1:10" x14ac:dyDescent="0.2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2">
      <c r="A13" s="3"/>
      <c r="B13" s="22" t="s">
        <v>18</v>
      </c>
      <c r="C13" s="22"/>
      <c r="D13" s="22"/>
      <c r="E13" s="22"/>
      <c r="F13" s="22"/>
      <c r="G13" s="22"/>
      <c r="H13" s="22"/>
      <c r="I13" s="22"/>
      <c r="J13" s="3"/>
    </row>
    <row r="14" spans="1:1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1.5" customHeight="1" x14ac:dyDescent="0.2">
      <c r="A15" s="3"/>
      <c r="B15" s="21" t="s">
        <v>31</v>
      </c>
      <c r="C15" s="21"/>
      <c r="D15" s="21"/>
      <c r="E15" s="21"/>
      <c r="F15" s="21"/>
      <c r="G15" s="21"/>
      <c r="H15" s="21"/>
      <c r="I15" s="21"/>
      <c r="J15" s="3"/>
    </row>
    <row r="16" spans="1:10" ht="54.75" customHeight="1" x14ac:dyDescent="0.2">
      <c r="A16" s="3"/>
      <c r="B16" s="21" t="s">
        <v>35</v>
      </c>
      <c r="C16" s="21"/>
      <c r="D16" s="21"/>
      <c r="E16" s="21"/>
      <c r="F16" s="21"/>
      <c r="G16" s="21"/>
      <c r="H16" s="21"/>
      <c r="I16" s="21"/>
      <c r="J16" s="3"/>
    </row>
    <row r="17" spans="1:10" ht="54.75" customHeight="1" x14ac:dyDescent="0.2">
      <c r="A17" s="3"/>
      <c r="B17" s="21" t="s">
        <v>21</v>
      </c>
      <c r="C17" s="21"/>
      <c r="D17" s="21"/>
      <c r="E17" s="21"/>
      <c r="F17" s="21"/>
      <c r="G17" s="21"/>
      <c r="H17" s="21"/>
      <c r="I17" s="21"/>
      <c r="J17" s="3"/>
    </row>
    <row r="18" spans="1:10" ht="34.5" customHeight="1" x14ac:dyDescent="0.2">
      <c r="A18" s="3"/>
      <c r="B18" s="21" t="s">
        <v>32</v>
      </c>
      <c r="C18" s="21"/>
      <c r="D18" s="21"/>
      <c r="E18" s="21"/>
      <c r="F18" s="21"/>
      <c r="G18" s="21"/>
      <c r="H18" s="21"/>
      <c r="I18" s="21"/>
      <c r="J18" s="3"/>
    </row>
    <row r="19" spans="1:10" ht="12.75" customHeight="1" x14ac:dyDescent="0.2">
      <c r="A19" s="3"/>
      <c r="B19" s="5"/>
      <c r="C19" s="5"/>
      <c r="D19" s="5"/>
      <c r="E19" s="5"/>
      <c r="F19" s="5"/>
      <c r="G19" s="5"/>
      <c r="H19" s="5"/>
      <c r="I19" s="5"/>
      <c r="J19" s="3"/>
    </row>
    <row r="20" spans="1:10" x14ac:dyDescent="0.2">
      <c r="A20" s="3"/>
      <c r="J20" s="3"/>
    </row>
    <row r="21" spans="1:10" ht="37.5" customHeight="1" x14ac:dyDescent="0.2">
      <c r="A21" s="3"/>
      <c r="J21" s="3"/>
    </row>
    <row r="22" spans="1:10" ht="37.5" customHeight="1" x14ac:dyDescent="0.2">
      <c r="A22" s="3"/>
      <c r="J22" s="3"/>
    </row>
    <row r="23" spans="1:10" ht="33.75" customHeight="1" x14ac:dyDescent="0.2">
      <c r="A23" s="3"/>
      <c r="J23" s="3"/>
    </row>
    <row r="24" spans="1:10" ht="159.75" customHeight="1" x14ac:dyDescent="0.2">
      <c r="A24" s="3"/>
      <c r="J24" s="3"/>
    </row>
  </sheetData>
  <sheetProtection algorithmName="SHA-512" hashValue="FPZtLr+a7fQemun9ZWO+WQojeJJmAV8VorKcBf8C/wwmspTb/mJESr3yfVBuD5AGtosb4NxQr2q+7CsYKjC4Ug==" saltValue="832xXAPh7F5V+KkGpflxGg==" spinCount="100000" sheet="1" objects="1" scenarios="1" selectLockedCells="1" selectUnlockedCells="1"/>
  <mergeCells count="11">
    <mergeCell ref="C4:I4"/>
    <mergeCell ref="C5:I5"/>
    <mergeCell ref="C6:I6"/>
    <mergeCell ref="C7:I7"/>
    <mergeCell ref="B9:I9"/>
    <mergeCell ref="B18:I18"/>
    <mergeCell ref="B11:I11"/>
    <mergeCell ref="B13:I13"/>
    <mergeCell ref="B15:I15"/>
    <mergeCell ref="B16:I16"/>
    <mergeCell ref="B17:I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31"/>
  <sheetViews>
    <sheetView zoomScaleNormal="100" workbookViewId="0">
      <selection activeCell="B9" sqref="B9:B13"/>
    </sheetView>
  </sheetViews>
  <sheetFormatPr defaultRowHeight="12.75" x14ac:dyDescent="0.2"/>
  <cols>
    <col min="1" max="1" width="30" style="7" customWidth="1"/>
    <col min="2" max="2" width="79.7109375" style="7" customWidth="1"/>
    <col min="3" max="3" width="3" style="7" customWidth="1"/>
    <col min="4" max="4" width="9.140625" style="7" hidden="1" customWidth="1"/>
    <col min="5" max="16384" width="9.140625" style="7"/>
  </cols>
  <sheetData>
    <row r="1" spans="1:4" x14ac:dyDescent="0.2">
      <c r="D1" s="7">
        <f>MAX(Necessidades!A:A)</f>
        <v>79</v>
      </c>
    </row>
    <row r="2" spans="1:4" ht="12.75" customHeight="1" x14ac:dyDescent="0.2">
      <c r="A2" s="33" t="s">
        <v>15</v>
      </c>
      <c r="B2" s="33"/>
      <c r="C2" s="19"/>
    </row>
    <row r="3" spans="1:4" ht="12.75" customHeight="1" x14ac:dyDescent="0.2">
      <c r="A3" s="34" t="s">
        <v>16</v>
      </c>
      <c r="B3" s="34"/>
      <c r="C3" s="20"/>
    </row>
    <row r="4" spans="1:4" ht="12.75" customHeight="1" x14ac:dyDescent="0.2">
      <c r="A4" s="34" t="s">
        <v>17</v>
      </c>
      <c r="B4" s="34"/>
      <c r="C4" s="20"/>
    </row>
    <row r="5" spans="1:4" ht="12.75" customHeight="1" x14ac:dyDescent="0.2">
      <c r="A5" s="34"/>
      <c r="B5" s="34"/>
      <c r="C5" s="20"/>
    </row>
    <row r="6" spans="1:4" ht="13.5" thickBot="1" x14ac:dyDescent="0.25"/>
    <row r="7" spans="1:4" ht="13.5" thickBot="1" x14ac:dyDescent="0.25">
      <c r="A7" s="26" t="s">
        <v>33</v>
      </c>
      <c r="B7" s="27"/>
    </row>
    <row r="9" spans="1:4" x14ac:dyDescent="0.2">
      <c r="A9" s="31" t="s">
        <v>34</v>
      </c>
      <c r="B9" s="30"/>
    </row>
    <row r="10" spans="1:4" x14ac:dyDescent="0.2">
      <c r="A10" s="32"/>
      <c r="B10" s="30"/>
    </row>
    <row r="11" spans="1:4" x14ac:dyDescent="0.2">
      <c r="A11" s="32"/>
      <c r="B11" s="30"/>
    </row>
    <row r="12" spans="1:4" x14ac:dyDescent="0.2">
      <c r="A12" s="32"/>
      <c r="B12" s="30"/>
    </row>
    <row r="13" spans="1:4" x14ac:dyDescent="0.2">
      <c r="A13" s="32"/>
      <c r="B13" s="30"/>
    </row>
    <row r="15" spans="1:4" x14ac:dyDescent="0.2">
      <c r="A15" s="28" t="str">
        <f>CONCATENATE("Necessidade de desenvolvimento do PDP ",Orientações!A1)</f>
        <v>Necessidade de desenvolvimento do PDP 2026</v>
      </c>
      <c r="B15" s="29"/>
    </row>
    <row r="16" spans="1:4" x14ac:dyDescent="0.2">
      <c r="A16" s="8"/>
      <c r="B16" s="9"/>
    </row>
    <row r="17" spans="1:2" x14ac:dyDescent="0.2">
      <c r="A17" s="10" t="s">
        <v>11</v>
      </c>
      <c r="B17" s="14"/>
    </row>
    <row r="18" spans="1:2" ht="51" x14ac:dyDescent="0.2">
      <c r="A18" s="10" t="s">
        <v>24</v>
      </c>
      <c r="B18" s="11" t="e">
        <f>VLOOKUP(B17,Tabela1[],3,FALSE)</f>
        <v>#N/A</v>
      </c>
    </row>
    <row r="19" spans="1:2" ht="63.75" x14ac:dyDescent="0.2">
      <c r="A19" s="10" t="s">
        <v>22</v>
      </c>
      <c r="B19" s="11" t="e">
        <f>VLOOKUP(B17,Tabela1[],4,FALSE)</f>
        <v>#N/A</v>
      </c>
    </row>
    <row r="20" spans="1:2" x14ac:dyDescent="0.2">
      <c r="A20" s="10" t="s">
        <v>0</v>
      </c>
      <c r="B20" s="11" t="e">
        <f>VLOOKUP(B17,Tabela1[],5,FALSE)</f>
        <v>#N/A</v>
      </c>
    </row>
    <row r="21" spans="1:2" ht="51" x14ac:dyDescent="0.2">
      <c r="A21" s="10" t="s">
        <v>25</v>
      </c>
      <c r="B21" s="11" t="e">
        <f>VLOOKUP(B17,Tabela1[],6,FALSE)</f>
        <v>#N/A</v>
      </c>
    </row>
    <row r="22" spans="1:2" x14ac:dyDescent="0.2">
      <c r="A22" s="10" t="s">
        <v>4</v>
      </c>
      <c r="B22" s="11" t="e">
        <f>VLOOKUP(B17,Tabela1[],7,FALSE)</f>
        <v>#N/A</v>
      </c>
    </row>
    <row r="23" spans="1:2" ht="63.75" x14ac:dyDescent="0.2">
      <c r="A23" s="10" t="s">
        <v>26</v>
      </c>
      <c r="B23" s="11" t="e">
        <f>VLOOKUP(B17,Tabela1[],8,FALSE)</f>
        <v>#N/A</v>
      </c>
    </row>
    <row r="24" spans="1:2" ht="25.5" x14ac:dyDescent="0.2">
      <c r="A24" s="10" t="s">
        <v>30</v>
      </c>
      <c r="B24" s="11" t="e">
        <f>VLOOKUP(B17,Tabela1[],9,FALSE)</f>
        <v>#N/A</v>
      </c>
    </row>
    <row r="25" spans="1:2" ht="51" x14ac:dyDescent="0.2">
      <c r="A25" s="10" t="s">
        <v>23</v>
      </c>
      <c r="B25" s="11" t="e">
        <f>VLOOKUP(B17,Tabela1[],10,FALSE)</f>
        <v>#N/A</v>
      </c>
    </row>
    <row r="26" spans="1:2" ht="38.25" x14ac:dyDescent="0.2">
      <c r="A26" s="10" t="s">
        <v>20</v>
      </c>
      <c r="B26" s="11" t="e">
        <f>VLOOKUP(B17,Tabela1[],11,FALSE)</f>
        <v>#N/A</v>
      </c>
    </row>
    <row r="27" spans="1:2" ht="51" x14ac:dyDescent="0.2">
      <c r="A27" s="10" t="s">
        <v>27</v>
      </c>
      <c r="B27" s="11" t="e">
        <f>VLOOKUP(B17,Tabela1[],12,FALSE)</f>
        <v>#N/A</v>
      </c>
    </row>
    <row r="28" spans="1:2" ht="38.25" x14ac:dyDescent="0.2">
      <c r="A28" s="10" t="s">
        <v>10</v>
      </c>
      <c r="B28" s="11" t="e">
        <f>VLOOKUP(B17,Tabela1[],13,FALSE)</f>
        <v>#N/A</v>
      </c>
    </row>
    <row r="29" spans="1:2" ht="63.75" x14ac:dyDescent="0.2">
      <c r="A29" s="10" t="s">
        <v>28</v>
      </c>
      <c r="B29" s="11" t="e">
        <f>VLOOKUP(B17,Tabela1[],14,FALSE)</f>
        <v>#N/A</v>
      </c>
    </row>
    <row r="30" spans="1:2" x14ac:dyDescent="0.2">
      <c r="A30" s="10" t="s">
        <v>13</v>
      </c>
      <c r="B30" s="11" t="e">
        <f>VLOOKUP(B17,Tabela1[],15,FALSE)</f>
        <v>#N/A</v>
      </c>
    </row>
    <row r="31" spans="1:2" ht="51" x14ac:dyDescent="0.2">
      <c r="A31" s="17" t="s">
        <v>29</v>
      </c>
      <c r="B31" s="12" t="e">
        <f>VLOOKUP(B17,Tabela1[],16,FALSE)</f>
        <v>#N/A</v>
      </c>
    </row>
  </sheetData>
  <sheetProtection algorithmName="SHA-512" hashValue="RhtaLEW4N7zMXQONALQKFe+JasvKm/yrBFKHl4gLv2nncen4Nk7SeIjag4rSamBV+nWzUC/ejwv2Uc4X/34nzg==" saltValue="o6fjqhbx0edyKKD0q5wMPw==" spinCount="100000" sheet="1" objects="1" scenarios="1" selectLockedCells="1"/>
  <mergeCells count="8">
    <mergeCell ref="A7:B7"/>
    <mergeCell ref="A15:B15"/>
    <mergeCell ref="B9:B13"/>
    <mergeCell ref="A9:A13"/>
    <mergeCell ref="A2:B2"/>
    <mergeCell ref="A3:B3"/>
    <mergeCell ref="A4:B4"/>
    <mergeCell ref="A5:B5"/>
  </mergeCells>
  <conditionalFormatting sqref="B29:B31">
    <cfRule type="cellIs" dxfId="18" priority="1" operator="equal">
      <formula>0</formula>
    </cfRule>
  </conditionalFormatting>
  <dataValidations count="1">
    <dataValidation type="whole" allowBlank="1" showInputMessage="1" showErrorMessage="1" sqref="B17">
      <formula1>1</formula1>
      <formula2>D1</formula2>
    </dataValidation>
  </dataValidations>
  <pageMargins left="0.51181102362204722" right="0.51181102362204722" top="0.78740157480314965" bottom="0.78740157480314965" header="0.31496062992125984" footer="0.31496062992125984"/>
  <pageSetup paperSize="9" scale="83" orientation="portrait" r:id="rId1"/>
  <headerFooter>
    <oddFooter>&amp;CPDP 2026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"/>
  <sheetViews>
    <sheetView zoomScaleNormal="100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7.7109375" style="1" customWidth="1"/>
    <col min="2" max="2" width="18" style="1" customWidth="1"/>
    <col min="3" max="3" width="108.42578125" style="2" customWidth="1"/>
    <col min="4" max="4" width="89.5703125" style="2" customWidth="1"/>
    <col min="5" max="5" width="18.7109375" style="1" customWidth="1"/>
    <col min="6" max="6" width="50" style="2" customWidth="1"/>
    <col min="7" max="7" width="40.7109375" style="2" customWidth="1"/>
    <col min="8" max="8" width="81.42578125" style="2" customWidth="1"/>
    <col min="9" max="9" width="86.85546875" style="2" customWidth="1"/>
    <col min="10" max="10" width="94.85546875" style="2" customWidth="1"/>
    <col min="11" max="11" width="102.140625" style="2" customWidth="1"/>
    <col min="12" max="12" width="47.42578125" style="2" customWidth="1"/>
    <col min="13" max="13" width="64.140625" style="2" customWidth="1"/>
    <col min="14" max="14" width="75.7109375" style="2" customWidth="1"/>
    <col min="15" max="15" width="41.42578125" style="2" customWidth="1"/>
    <col min="16" max="16" width="50.7109375" style="2" customWidth="1"/>
    <col min="17" max="986" width="11.42578125" style="2"/>
    <col min="987" max="16384" width="9.140625" style="2"/>
  </cols>
  <sheetData>
    <row r="1" spans="1:16" x14ac:dyDescent="0.2">
      <c r="A1" s="13" t="s">
        <v>11</v>
      </c>
      <c r="B1" s="13" t="s">
        <v>19</v>
      </c>
      <c r="C1" s="13" t="s">
        <v>1</v>
      </c>
      <c r="D1" s="13" t="s">
        <v>2</v>
      </c>
      <c r="E1" s="13" t="s">
        <v>0</v>
      </c>
      <c r="F1" s="13" t="s">
        <v>3</v>
      </c>
      <c r="G1" s="13" t="s">
        <v>4</v>
      </c>
      <c r="H1" s="13" t="s">
        <v>5</v>
      </c>
      <c r="I1" s="13" t="s">
        <v>6</v>
      </c>
      <c r="J1" s="13" t="s">
        <v>7</v>
      </c>
      <c r="K1" s="13" t="s">
        <v>8</v>
      </c>
      <c r="L1" s="13" t="s">
        <v>9</v>
      </c>
      <c r="M1" s="13" t="s">
        <v>10</v>
      </c>
      <c r="N1" s="6" t="s">
        <v>12</v>
      </c>
      <c r="O1" s="6" t="s">
        <v>13</v>
      </c>
      <c r="P1" s="6" t="s">
        <v>14</v>
      </c>
    </row>
    <row r="2" spans="1:16" ht="38.25" x14ac:dyDescent="0.2">
      <c r="A2" s="15">
        <f>IF(C2&lt;&gt;"",ROW()-1,"")</f>
        <v>1</v>
      </c>
      <c r="B2" s="15" t="s">
        <v>36</v>
      </c>
      <c r="C2" s="16" t="s">
        <v>37</v>
      </c>
      <c r="D2" s="16" t="s">
        <v>38</v>
      </c>
      <c r="E2" s="15">
        <v>3</v>
      </c>
      <c r="F2" s="16" t="s">
        <v>39</v>
      </c>
      <c r="G2" s="16" t="s">
        <v>40</v>
      </c>
      <c r="H2" s="16" t="s">
        <v>41</v>
      </c>
      <c r="I2" s="16" t="s">
        <v>42</v>
      </c>
      <c r="J2" s="16" t="s">
        <v>43</v>
      </c>
      <c r="K2" s="16" t="s">
        <v>44</v>
      </c>
      <c r="L2" s="16" t="s">
        <v>45</v>
      </c>
      <c r="M2" s="16" t="s">
        <v>46</v>
      </c>
      <c r="N2" s="16"/>
      <c r="O2" s="16"/>
      <c r="P2" s="16"/>
    </row>
    <row r="3" spans="1:16" ht="25.5" x14ac:dyDescent="0.2">
      <c r="A3" s="15">
        <f t="shared" ref="A3:A34" si="0">IF(C3&lt;&gt;"",ROW()-1,"")</f>
        <v>2</v>
      </c>
      <c r="B3" s="15" t="s">
        <v>36</v>
      </c>
      <c r="C3" s="16" t="s">
        <v>47</v>
      </c>
      <c r="D3" s="16" t="s">
        <v>48</v>
      </c>
      <c r="E3" s="15">
        <v>2</v>
      </c>
      <c r="F3" s="16" t="s">
        <v>39</v>
      </c>
      <c r="G3" s="16" t="s">
        <v>49</v>
      </c>
      <c r="H3" s="16" t="s">
        <v>50</v>
      </c>
      <c r="I3" s="16" t="s">
        <v>51</v>
      </c>
      <c r="J3" s="16" t="s">
        <v>52</v>
      </c>
      <c r="K3" s="16" t="s">
        <v>53</v>
      </c>
      <c r="L3" s="16" t="s">
        <v>54</v>
      </c>
      <c r="M3" s="16" t="s">
        <v>55</v>
      </c>
      <c r="N3" s="16"/>
      <c r="O3" s="16"/>
      <c r="P3" s="16"/>
    </row>
    <row r="4" spans="1:16" ht="25.5" x14ac:dyDescent="0.2">
      <c r="A4" s="15">
        <f t="shared" si="0"/>
        <v>3</v>
      </c>
      <c r="B4" s="15" t="s">
        <v>36</v>
      </c>
      <c r="C4" s="16" t="s">
        <v>56</v>
      </c>
      <c r="D4" s="16" t="s">
        <v>57</v>
      </c>
      <c r="E4" s="15">
        <v>2</v>
      </c>
      <c r="F4" s="16" t="s">
        <v>58</v>
      </c>
      <c r="G4" s="16" t="s">
        <v>59</v>
      </c>
      <c r="H4" s="16" t="s">
        <v>60</v>
      </c>
      <c r="I4" s="16" t="s">
        <v>61</v>
      </c>
      <c r="J4" s="16" t="s">
        <v>62</v>
      </c>
      <c r="K4" s="16" t="s">
        <v>63</v>
      </c>
      <c r="L4" s="16" t="s">
        <v>64</v>
      </c>
      <c r="M4" s="16" t="s">
        <v>65</v>
      </c>
      <c r="N4" s="16"/>
      <c r="O4" s="16"/>
      <c r="P4" s="16"/>
    </row>
    <row r="5" spans="1:16" ht="25.5" x14ac:dyDescent="0.2">
      <c r="A5" s="15">
        <f t="shared" si="0"/>
        <v>4</v>
      </c>
      <c r="B5" s="15" t="s">
        <v>66</v>
      </c>
      <c r="C5" s="16" t="s">
        <v>67</v>
      </c>
      <c r="D5" s="16" t="s">
        <v>68</v>
      </c>
      <c r="E5" s="15">
        <v>6</v>
      </c>
      <c r="F5" s="16" t="s">
        <v>69</v>
      </c>
      <c r="G5" s="16" t="s">
        <v>70</v>
      </c>
      <c r="H5" s="16" t="s">
        <v>71</v>
      </c>
      <c r="I5" s="16" t="s">
        <v>42</v>
      </c>
      <c r="J5" s="16" t="s">
        <v>72</v>
      </c>
      <c r="K5" s="16" t="s">
        <v>73</v>
      </c>
      <c r="L5" s="16" t="s">
        <v>64</v>
      </c>
      <c r="M5" s="16" t="s">
        <v>65</v>
      </c>
      <c r="N5" s="16"/>
      <c r="O5" s="16"/>
      <c r="P5" s="16"/>
    </row>
    <row r="6" spans="1:16" ht="25.5" x14ac:dyDescent="0.2">
      <c r="A6" s="15">
        <f t="shared" si="0"/>
        <v>5</v>
      </c>
      <c r="B6" s="15" t="s">
        <v>66</v>
      </c>
      <c r="C6" s="16" t="s">
        <v>39</v>
      </c>
      <c r="D6" s="16" t="s">
        <v>74</v>
      </c>
      <c r="E6" s="15">
        <v>1</v>
      </c>
      <c r="F6" s="16" t="s">
        <v>69</v>
      </c>
      <c r="G6" s="16" t="s">
        <v>75</v>
      </c>
      <c r="H6" s="16" t="s">
        <v>76</v>
      </c>
      <c r="I6" s="16" t="s">
        <v>42</v>
      </c>
      <c r="J6" s="16" t="s">
        <v>77</v>
      </c>
      <c r="K6" s="16" t="s">
        <v>78</v>
      </c>
      <c r="L6" s="16" t="s">
        <v>54</v>
      </c>
      <c r="M6" s="16" t="s">
        <v>65</v>
      </c>
      <c r="N6" s="16"/>
      <c r="O6" s="16"/>
      <c r="P6" s="16"/>
    </row>
    <row r="7" spans="1:16" ht="25.5" x14ac:dyDescent="0.2">
      <c r="A7" s="15">
        <f t="shared" si="0"/>
        <v>6</v>
      </c>
      <c r="B7" s="15" t="s">
        <v>66</v>
      </c>
      <c r="C7" s="16" t="s">
        <v>39</v>
      </c>
      <c r="D7" s="16" t="s">
        <v>79</v>
      </c>
      <c r="E7" s="15">
        <v>2</v>
      </c>
      <c r="F7" s="16" t="s">
        <v>39</v>
      </c>
      <c r="G7" s="16" t="s">
        <v>80</v>
      </c>
      <c r="H7" s="16" t="s">
        <v>81</v>
      </c>
      <c r="I7" s="16" t="s">
        <v>61</v>
      </c>
      <c r="J7" s="16" t="s">
        <v>82</v>
      </c>
      <c r="K7" s="16" t="s">
        <v>83</v>
      </c>
      <c r="L7" s="16" t="s">
        <v>84</v>
      </c>
      <c r="M7" s="16" t="s">
        <v>55</v>
      </c>
      <c r="N7" s="16"/>
      <c r="O7" s="16"/>
      <c r="P7" s="16"/>
    </row>
    <row r="8" spans="1:16" ht="51" x14ac:dyDescent="0.2">
      <c r="A8" s="15">
        <f t="shared" si="0"/>
        <v>7</v>
      </c>
      <c r="B8" s="15" t="s">
        <v>85</v>
      </c>
      <c r="C8" s="16" t="s">
        <v>86</v>
      </c>
      <c r="D8" s="16" t="s">
        <v>87</v>
      </c>
      <c r="E8" s="15">
        <v>1</v>
      </c>
      <c r="F8" s="16" t="s">
        <v>39</v>
      </c>
      <c r="G8" s="16" t="s">
        <v>88</v>
      </c>
      <c r="H8" s="16" t="s">
        <v>89</v>
      </c>
      <c r="I8" s="16" t="s">
        <v>42</v>
      </c>
      <c r="J8" s="16" t="s">
        <v>90</v>
      </c>
      <c r="K8" s="16" t="s">
        <v>91</v>
      </c>
      <c r="L8" s="16" t="s">
        <v>54</v>
      </c>
      <c r="M8" s="16" t="s">
        <v>55</v>
      </c>
      <c r="N8" s="16"/>
      <c r="O8" s="16"/>
      <c r="P8" s="16"/>
    </row>
    <row r="9" spans="1:16" ht="25.5" x14ac:dyDescent="0.2">
      <c r="A9" s="15">
        <f t="shared" si="0"/>
        <v>8</v>
      </c>
      <c r="B9" s="15" t="s">
        <v>92</v>
      </c>
      <c r="C9" s="16" t="s">
        <v>93</v>
      </c>
      <c r="D9" s="16" t="s">
        <v>94</v>
      </c>
      <c r="E9" s="15">
        <v>1</v>
      </c>
      <c r="F9" s="16" t="s">
        <v>39</v>
      </c>
      <c r="G9" s="16" t="s">
        <v>95</v>
      </c>
      <c r="H9" s="16" t="s">
        <v>96</v>
      </c>
      <c r="I9" s="16" t="s">
        <v>51</v>
      </c>
      <c r="J9" s="16" t="s">
        <v>97</v>
      </c>
      <c r="K9" s="16" t="s">
        <v>98</v>
      </c>
      <c r="L9" s="16" t="s">
        <v>54</v>
      </c>
      <c r="M9" s="16" t="s">
        <v>99</v>
      </c>
      <c r="N9" s="16"/>
      <c r="O9" s="16"/>
      <c r="P9" s="16"/>
    </row>
    <row r="10" spans="1:16" ht="38.25" x14ac:dyDescent="0.2">
      <c r="A10" s="15">
        <f t="shared" si="0"/>
        <v>9</v>
      </c>
      <c r="B10" s="15" t="s">
        <v>92</v>
      </c>
      <c r="C10" s="16" t="s">
        <v>100</v>
      </c>
      <c r="D10" s="16" t="s">
        <v>101</v>
      </c>
      <c r="E10" s="15">
        <v>1</v>
      </c>
      <c r="F10" s="16" t="s">
        <v>39</v>
      </c>
      <c r="G10" s="16" t="s">
        <v>80</v>
      </c>
      <c r="H10" s="16" t="s">
        <v>102</v>
      </c>
      <c r="I10" s="16" t="s">
        <v>103</v>
      </c>
      <c r="J10" s="16" t="s">
        <v>62</v>
      </c>
      <c r="K10" s="16" t="s">
        <v>104</v>
      </c>
      <c r="L10" s="16" t="s">
        <v>64</v>
      </c>
      <c r="M10" s="16" t="s">
        <v>99</v>
      </c>
      <c r="N10" s="16"/>
      <c r="O10" s="16"/>
      <c r="P10" s="16"/>
    </row>
    <row r="11" spans="1:16" x14ac:dyDescent="0.2">
      <c r="A11" s="15">
        <f t="shared" si="0"/>
        <v>10</v>
      </c>
      <c r="B11" s="15" t="s">
        <v>92</v>
      </c>
      <c r="C11" s="16" t="s">
        <v>105</v>
      </c>
      <c r="D11" s="16" t="s">
        <v>106</v>
      </c>
      <c r="E11" s="15">
        <v>28</v>
      </c>
      <c r="F11" s="16" t="s">
        <v>69</v>
      </c>
      <c r="G11" s="16" t="s">
        <v>107</v>
      </c>
      <c r="H11" s="16" t="s">
        <v>108</v>
      </c>
      <c r="I11" s="16" t="s">
        <v>51</v>
      </c>
      <c r="J11" s="16" t="s">
        <v>109</v>
      </c>
      <c r="K11" s="16" t="s">
        <v>110</v>
      </c>
      <c r="L11" s="16" t="s">
        <v>111</v>
      </c>
      <c r="M11" s="16" t="s">
        <v>46</v>
      </c>
      <c r="N11" s="16"/>
      <c r="O11" s="16"/>
      <c r="P11" s="16"/>
    </row>
    <row r="12" spans="1:16" ht="25.5" x14ac:dyDescent="0.2">
      <c r="A12" s="15">
        <f t="shared" si="0"/>
        <v>11</v>
      </c>
      <c r="B12" s="15" t="s">
        <v>92</v>
      </c>
      <c r="C12" s="16" t="s">
        <v>112</v>
      </c>
      <c r="D12" s="16" t="s">
        <v>113</v>
      </c>
      <c r="E12" s="15">
        <v>5</v>
      </c>
      <c r="F12" s="16" t="s">
        <v>114</v>
      </c>
      <c r="G12" s="16" t="s">
        <v>115</v>
      </c>
      <c r="H12" s="16" t="s">
        <v>116</v>
      </c>
      <c r="I12" s="16" t="s">
        <v>51</v>
      </c>
      <c r="J12" s="16" t="s">
        <v>117</v>
      </c>
      <c r="K12" s="16" t="s">
        <v>118</v>
      </c>
      <c r="L12" s="16" t="s">
        <v>54</v>
      </c>
      <c r="M12" s="16" t="s">
        <v>119</v>
      </c>
      <c r="N12" s="16"/>
      <c r="O12" s="16"/>
      <c r="P12" s="16"/>
    </row>
    <row r="13" spans="1:16" ht="25.5" x14ac:dyDescent="0.2">
      <c r="A13" s="15">
        <f t="shared" si="0"/>
        <v>12</v>
      </c>
      <c r="B13" s="15" t="s">
        <v>92</v>
      </c>
      <c r="C13" s="16" t="s">
        <v>120</v>
      </c>
      <c r="D13" s="16" t="s">
        <v>121</v>
      </c>
      <c r="E13" s="15">
        <v>5</v>
      </c>
      <c r="F13" s="16" t="s">
        <v>114</v>
      </c>
      <c r="G13" s="16" t="s">
        <v>122</v>
      </c>
      <c r="H13" s="16" t="s">
        <v>123</v>
      </c>
      <c r="I13" s="16" t="s">
        <v>124</v>
      </c>
      <c r="J13" s="16" t="s">
        <v>125</v>
      </c>
      <c r="K13" s="16" t="s">
        <v>126</v>
      </c>
      <c r="L13" s="16" t="s">
        <v>64</v>
      </c>
      <c r="M13" s="16" t="s">
        <v>55</v>
      </c>
      <c r="N13" s="16"/>
      <c r="O13" s="16"/>
      <c r="P13" s="16"/>
    </row>
    <row r="14" spans="1:16" ht="25.5" x14ac:dyDescent="0.2">
      <c r="A14" s="15">
        <f t="shared" si="0"/>
        <v>13</v>
      </c>
      <c r="B14" s="15" t="s">
        <v>127</v>
      </c>
      <c r="C14" s="16" t="s">
        <v>128</v>
      </c>
      <c r="D14" s="16" t="s">
        <v>129</v>
      </c>
      <c r="E14" s="15">
        <v>5</v>
      </c>
      <c r="F14" s="16" t="s">
        <v>69</v>
      </c>
      <c r="G14" s="16" t="s">
        <v>80</v>
      </c>
      <c r="H14" s="16" t="s">
        <v>130</v>
      </c>
      <c r="I14" s="16" t="s">
        <v>51</v>
      </c>
      <c r="J14" s="16" t="s">
        <v>97</v>
      </c>
      <c r="K14" s="16" t="s">
        <v>131</v>
      </c>
      <c r="L14" s="16" t="s">
        <v>54</v>
      </c>
      <c r="M14" s="16" t="s">
        <v>65</v>
      </c>
      <c r="N14" s="16"/>
      <c r="O14" s="16"/>
      <c r="P14" s="16"/>
    </row>
    <row r="15" spans="1:16" ht="25.5" x14ac:dyDescent="0.2">
      <c r="A15" s="15">
        <f t="shared" si="0"/>
        <v>14</v>
      </c>
      <c r="B15" s="15" t="s">
        <v>127</v>
      </c>
      <c r="C15" s="16" t="s">
        <v>132</v>
      </c>
      <c r="D15" s="16" t="s">
        <v>38</v>
      </c>
      <c r="E15" s="15">
        <v>5</v>
      </c>
      <c r="F15" s="16" t="s">
        <v>69</v>
      </c>
      <c r="G15" s="16" t="s">
        <v>95</v>
      </c>
      <c r="H15" s="16" t="s">
        <v>133</v>
      </c>
      <c r="I15" s="16" t="s">
        <v>51</v>
      </c>
      <c r="J15" s="16" t="s">
        <v>97</v>
      </c>
      <c r="K15" s="16" t="s">
        <v>134</v>
      </c>
      <c r="L15" s="16" t="s">
        <v>54</v>
      </c>
      <c r="M15" s="16" t="s">
        <v>65</v>
      </c>
      <c r="N15" s="16"/>
      <c r="O15" s="16"/>
      <c r="P15" s="16"/>
    </row>
    <row r="16" spans="1:16" ht="25.5" x14ac:dyDescent="0.2">
      <c r="A16" s="15">
        <f t="shared" si="0"/>
        <v>15</v>
      </c>
      <c r="B16" s="15" t="s">
        <v>127</v>
      </c>
      <c r="C16" s="16" t="s">
        <v>135</v>
      </c>
      <c r="D16" s="16" t="s">
        <v>129</v>
      </c>
      <c r="E16" s="15">
        <v>5</v>
      </c>
      <c r="F16" s="16" t="s">
        <v>69</v>
      </c>
      <c r="G16" s="16" t="s">
        <v>80</v>
      </c>
      <c r="H16" s="16" t="s">
        <v>136</v>
      </c>
      <c r="I16" s="16" t="s">
        <v>51</v>
      </c>
      <c r="J16" s="16" t="s">
        <v>97</v>
      </c>
      <c r="K16" s="16" t="s">
        <v>137</v>
      </c>
      <c r="L16" s="16" t="s">
        <v>54</v>
      </c>
      <c r="M16" s="16" t="s">
        <v>65</v>
      </c>
      <c r="N16" s="16"/>
      <c r="O16" s="16"/>
      <c r="P16" s="16"/>
    </row>
    <row r="17" spans="1:16" ht="25.5" x14ac:dyDescent="0.2">
      <c r="A17" s="15">
        <f t="shared" si="0"/>
        <v>16</v>
      </c>
      <c r="B17" s="15" t="s">
        <v>127</v>
      </c>
      <c r="C17" s="16" t="s">
        <v>138</v>
      </c>
      <c r="D17" s="16" t="s">
        <v>139</v>
      </c>
      <c r="E17" s="15">
        <v>1</v>
      </c>
      <c r="F17" s="16" t="s">
        <v>39</v>
      </c>
      <c r="G17" s="16" t="s">
        <v>140</v>
      </c>
      <c r="H17" s="16" t="s">
        <v>141</v>
      </c>
      <c r="I17" s="16" t="s">
        <v>61</v>
      </c>
      <c r="J17" s="16" t="s">
        <v>142</v>
      </c>
      <c r="K17" s="16" t="s">
        <v>143</v>
      </c>
      <c r="L17" s="16" t="s">
        <v>54</v>
      </c>
      <c r="M17" s="16" t="s">
        <v>99</v>
      </c>
      <c r="N17" s="16"/>
      <c r="O17" s="16"/>
      <c r="P17" s="16"/>
    </row>
    <row r="18" spans="1:16" ht="38.25" x14ac:dyDescent="0.2">
      <c r="A18" s="15">
        <f t="shared" si="0"/>
        <v>17</v>
      </c>
      <c r="B18" s="15" t="s">
        <v>144</v>
      </c>
      <c r="C18" s="16" t="s">
        <v>145</v>
      </c>
      <c r="D18" s="16" t="s">
        <v>146</v>
      </c>
      <c r="E18" s="15">
        <v>10</v>
      </c>
      <c r="F18" s="16" t="s">
        <v>69</v>
      </c>
      <c r="G18" s="16" t="s">
        <v>49</v>
      </c>
      <c r="H18" s="16" t="s">
        <v>147</v>
      </c>
      <c r="I18" s="16" t="s">
        <v>51</v>
      </c>
      <c r="J18" s="16" t="s">
        <v>62</v>
      </c>
      <c r="K18" s="16" t="s">
        <v>148</v>
      </c>
      <c r="L18" s="16" t="s">
        <v>149</v>
      </c>
      <c r="M18" s="16" t="s">
        <v>65</v>
      </c>
      <c r="N18" s="16"/>
      <c r="O18" s="16"/>
      <c r="P18" s="16"/>
    </row>
    <row r="19" spans="1:16" ht="25.5" x14ac:dyDescent="0.2">
      <c r="A19" s="15">
        <f t="shared" si="0"/>
        <v>18</v>
      </c>
      <c r="B19" s="15" t="s">
        <v>144</v>
      </c>
      <c r="C19" s="16" t="s">
        <v>150</v>
      </c>
      <c r="D19" s="16" t="s">
        <v>151</v>
      </c>
      <c r="E19" s="15">
        <v>2</v>
      </c>
      <c r="F19" s="16" t="s">
        <v>114</v>
      </c>
      <c r="G19" s="16" t="s">
        <v>152</v>
      </c>
      <c r="H19" s="16" t="s">
        <v>153</v>
      </c>
      <c r="I19" s="16" t="s">
        <v>51</v>
      </c>
      <c r="J19" s="16" t="s">
        <v>154</v>
      </c>
      <c r="K19" s="16" t="s">
        <v>155</v>
      </c>
      <c r="L19" s="16" t="s">
        <v>54</v>
      </c>
      <c r="M19" s="16" t="s">
        <v>65</v>
      </c>
      <c r="N19" s="16"/>
      <c r="O19" s="16"/>
      <c r="P19" s="16"/>
    </row>
    <row r="20" spans="1:16" ht="38.25" x14ac:dyDescent="0.2">
      <c r="A20" s="15">
        <f t="shared" si="0"/>
        <v>19</v>
      </c>
      <c r="B20" s="15" t="s">
        <v>144</v>
      </c>
      <c r="C20" s="16" t="s">
        <v>156</v>
      </c>
      <c r="D20" s="16" t="s">
        <v>157</v>
      </c>
      <c r="E20" s="15">
        <v>2</v>
      </c>
      <c r="F20" s="16" t="s">
        <v>114</v>
      </c>
      <c r="G20" s="16" t="s">
        <v>158</v>
      </c>
      <c r="H20" s="16" t="s">
        <v>159</v>
      </c>
      <c r="I20" s="16" t="s">
        <v>51</v>
      </c>
      <c r="J20" s="16" t="s">
        <v>90</v>
      </c>
      <c r="K20" s="16" t="s">
        <v>160</v>
      </c>
      <c r="L20" s="16" t="s">
        <v>161</v>
      </c>
      <c r="M20" s="16" t="s">
        <v>65</v>
      </c>
      <c r="N20" s="16"/>
      <c r="O20" s="16"/>
      <c r="P20" s="16"/>
    </row>
    <row r="21" spans="1:16" ht="38.25" x14ac:dyDescent="0.2">
      <c r="A21" s="15">
        <f t="shared" si="0"/>
        <v>20</v>
      </c>
      <c r="B21" s="15" t="s">
        <v>144</v>
      </c>
      <c r="C21" s="16" t="s">
        <v>162</v>
      </c>
      <c r="D21" s="16" t="s">
        <v>163</v>
      </c>
      <c r="E21" s="15">
        <v>2</v>
      </c>
      <c r="F21" s="16" t="s">
        <v>58</v>
      </c>
      <c r="G21" s="16" t="s">
        <v>158</v>
      </c>
      <c r="H21" s="16" t="s">
        <v>164</v>
      </c>
      <c r="I21" s="16" t="s">
        <v>51</v>
      </c>
      <c r="J21" s="16" t="s">
        <v>90</v>
      </c>
      <c r="K21" s="16" t="s">
        <v>165</v>
      </c>
      <c r="L21" s="16" t="s">
        <v>161</v>
      </c>
      <c r="M21" s="16" t="s">
        <v>65</v>
      </c>
      <c r="N21" s="16"/>
      <c r="O21" s="16"/>
      <c r="P21" s="16"/>
    </row>
    <row r="22" spans="1:16" ht="38.25" x14ac:dyDescent="0.2">
      <c r="A22" s="15">
        <f t="shared" si="0"/>
        <v>21</v>
      </c>
      <c r="B22" s="15" t="s">
        <v>144</v>
      </c>
      <c r="C22" s="16" t="s">
        <v>166</v>
      </c>
      <c r="D22" s="16" t="s">
        <v>157</v>
      </c>
      <c r="E22" s="15">
        <v>2</v>
      </c>
      <c r="F22" s="16" t="s">
        <v>69</v>
      </c>
      <c r="G22" s="16" t="s">
        <v>167</v>
      </c>
      <c r="H22" s="16" t="s">
        <v>168</v>
      </c>
      <c r="I22" s="16" t="s">
        <v>42</v>
      </c>
      <c r="J22" s="16" t="s">
        <v>90</v>
      </c>
      <c r="K22" s="16" t="s">
        <v>169</v>
      </c>
      <c r="L22" s="16" t="s">
        <v>161</v>
      </c>
      <c r="M22" s="16" t="s">
        <v>65</v>
      </c>
      <c r="N22" s="16"/>
      <c r="O22" s="16"/>
      <c r="P22" s="16"/>
    </row>
    <row r="23" spans="1:16" ht="25.5" x14ac:dyDescent="0.2">
      <c r="A23" s="15">
        <f t="shared" si="0"/>
        <v>22</v>
      </c>
      <c r="B23" s="15" t="s">
        <v>144</v>
      </c>
      <c r="C23" s="16" t="s">
        <v>170</v>
      </c>
      <c r="D23" s="16" t="s">
        <v>171</v>
      </c>
      <c r="E23" s="15">
        <v>1</v>
      </c>
      <c r="F23" s="16" t="s">
        <v>69</v>
      </c>
      <c r="G23" s="16" t="s">
        <v>167</v>
      </c>
      <c r="H23" s="16" t="s">
        <v>172</v>
      </c>
      <c r="I23" s="16" t="s">
        <v>103</v>
      </c>
      <c r="J23" s="16" t="s">
        <v>125</v>
      </c>
      <c r="K23" s="16" t="s">
        <v>173</v>
      </c>
      <c r="L23" s="16" t="s">
        <v>161</v>
      </c>
      <c r="M23" s="16" t="s">
        <v>65</v>
      </c>
      <c r="N23" s="16"/>
      <c r="O23" s="16"/>
      <c r="P23" s="16"/>
    </row>
    <row r="24" spans="1:16" ht="38.25" x14ac:dyDescent="0.2">
      <c r="A24" s="15">
        <f t="shared" si="0"/>
        <v>23</v>
      </c>
      <c r="B24" s="15" t="s">
        <v>144</v>
      </c>
      <c r="C24" s="16" t="s">
        <v>174</v>
      </c>
      <c r="D24" s="16" t="s">
        <v>163</v>
      </c>
      <c r="E24" s="15">
        <v>2</v>
      </c>
      <c r="F24" s="16" t="s">
        <v>69</v>
      </c>
      <c r="G24" s="16" t="s">
        <v>175</v>
      </c>
      <c r="H24" s="16" t="s">
        <v>176</v>
      </c>
      <c r="I24" s="16" t="s">
        <v>51</v>
      </c>
      <c r="J24" s="16" t="s">
        <v>90</v>
      </c>
      <c r="K24" s="16" t="s">
        <v>177</v>
      </c>
      <c r="L24" s="16" t="s">
        <v>161</v>
      </c>
      <c r="M24" s="16" t="s">
        <v>65</v>
      </c>
      <c r="N24" s="16"/>
      <c r="O24" s="16"/>
      <c r="P24" s="16"/>
    </row>
    <row r="25" spans="1:16" ht="25.5" x14ac:dyDescent="0.2">
      <c r="A25" s="15">
        <f t="shared" si="0"/>
        <v>24</v>
      </c>
      <c r="B25" s="15" t="s">
        <v>144</v>
      </c>
      <c r="C25" s="16" t="s">
        <v>178</v>
      </c>
      <c r="D25" s="16" t="s">
        <v>179</v>
      </c>
      <c r="E25" s="15">
        <v>30</v>
      </c>
      <c r="F25" s="16" t="s">
        <v>69</v>
      </c>
      <c r="G25" s="16" t="s">
        <v>80</v>
      </c>
      <c r="H25" s="16" t="s">
        <v>178</v>
      </c>
      <c r="I25" s="16" t="s">
        <v>51</v>
      </c>
      <c r="J25" s="16" t="s">
        <v>180</v>
      </c>
      <c r="K25" s="16" t="s">
        <v>181</v>
      </c>
      <c r="L25" s="16" t="s">
        <v>54</v>
      </c>
      <c r="M25" s="16" t="s">
        <v>65</v>
      </c>
      <c r="N25" s="16"/>
      <c r="O25" s="16"/>
      <c r="P25" s="16"/>
    </row>
    <row r="26" spans="1:16" ht="25.5" x14ac:dyDescent="0.2">
      <c r="A26" s="15">
        <f t="shared" si="0"/>
        <v>25</v>
      </c>
      <c r="B26" s="15" t="s">
        <v>182</v>
      </c>
      <c r="C26" s="16" t="s">
        <v>183</v>
      </c>
      <c r="D26" s="16" t="s">
        <v>139</v>
      </c>
      <c r="E26" s="15">
        <v>1</v>
      </c>
      <c r="F26" s="16" t="s">
        <v>39</v>
      </c>
      <c r="G26" s="16" t="s">
        <v>184</v>
      </c>
      <c r="H26" s="16" t="s">
        <v>185</v>
      </c>
      <c r="I26" s="16" t="s">
        <v>51</v>
      </c>
      <c r="J26" s="16" t="s">
        <v>97</v>
      </c>
      <c r="K26" s="16" t="s">
        <v>186</v>
      </c>
      <c r="L26" s="16" t="s">
        <v>187</v>
      </c>
      <c r="M26" s="16" t="s">
        <v>65</v>
      </c>
      <c r="N26" s="16"/>
      <c r="O26" s="16"/>
      <c r="P26" s="16"/>
    </row>
    <row r="27" spans="1:16" ht="38.25" x14ac:dyDescent="0.2">
      <c r="A27" s="15">
        <f t="shared" si="0"/>
        <v>26</v>
      </c>
      <c r="B27" s="15" t="s">
        <v>182</v>
      </c>
      <c r="C27" s="16" t="s">
        <v>188</v>
      </c>
      <c r="D27" s="16" t="s">
        <v>189</v>
      </c>
      <c r="E27" s="15">
        <v>12</v>
      </c>
      <c r="F27" s="16" t="s">
        <v>39</v>
      </c>
      <c r="G27" s="16" t="s">
        <v>190</v>
      </c>
      <c r="H27" s="16" t="s">
        <v>191</v>
      </c>
      <c r="I27" s="16" t="s">
        <v>61</v>
      </c>
      <c r="J27" s="16" t="s">
        <v>90</v>
      </c>
      <c r="K27" s="16" t="s">
        <v>192</v>
      </c>
      <c r="L27" s="16" t="s">
        <v>54</v>
      </c>
      <c r="M27" s="16" t="s">
        <v>99</v>
      </c>
      <c r="N27" s="16"/>
      <c r="O27" s="16"/>
      <c r="P27" s="16"/>
    </row>
    <row r="28" spans="1:16" ht="25.5" x14ac:dyDescent="0.2">
      <c r="A28" s="15">
        <f t="shared" si="0"/>
        <v>27</v>
      </c>
      <c r="B28" s="15" t="s">
        <v>193</v>
      </c>
      <c r="C28" s="16" t="s">
        <v>194</v>
      </c>
      <c r="D28" s="16" t="s">
        <v>195</v>
      </c>
      <c r="E28" s="15">
        <v>20</v>
      </c>
      <c r="F28" s="16" t="s">
        <v>39</v>
      </c>
      <c r="G28" s="16" t="s">
        <v>196</v>
      </c>
      <c r="H28" s="16" t="s">
        <v>197</v>
      </c>
      <c r="I28" s="16" t="s">
        <v>51</v>
      </c>
      <c r="J28" s="16" t="s">
        <v>154</v>
      </c>
      <c r="K28" s="16" t="s">
        <v>198</v>
      </c>
      <c r="L28" s="16" t="s">
        <v>199</v>
      </c>
      <c r="M28" s="16" t="s">
        <v>65</v>
      </c>
      <c r="N28" s="16"/>
      <c r="O28" s="16"/>
      <c r="P28" s="16"/>
    </row>
    <row r="29" spans="1:16" ht="25.5" x14ac:dyDescent="0.2">
      <c r="A29" s="15">
        <f t="shared" si="0"/>
        <v>28</v>
      </c>
      <c r="B29" s="15" t="s">
        <v>193</v>
      </c>
      <c r="C29" s="16" t="s">
        <v>200</v>
      </c>
      <c r="D29" s="16" t="s">
        <v>201</v>
      </c>
      <c r="E29" s="15">
        <v>2</v>
      </c>
      <c r="F29" s="16" t="s">
        <v>39</v>
      </c>
      <c r="G29" s="16" t="s">
        <v>202</v>
      </c>
      <c r="H29" s="16" t="s">
        <v>203</v>
      </c>
      <c r="I29" s="16" t="s">
        <v>204</v>
      </c>
      <c r="J29" s="16" t="s">
        <v>125</v>
      </c>
      <c r="K29" s="16" t="s">
        <v>205</v>
      </c>
      <c r="L29" s="16" t="s">
        <v>64</v>
      </c>
      <c r="M29" s="16" t="s">
        <v>55</v>
      </c>
      <c r="N29" s="16"/>
      <c r="O29" s="16"/>
      <c r="P29" s="16"/>
    </row>
    <row r="30" spans="1:16" ht="25.5" x14ac:dyDescent="0.2">
      <c r="A30" s="15">
        <f t="shared" si="0"/>
        <v>29</v>
      </c>
      <c r="B30" s="15" t="s">
        <v>193</v>
      </c>
      <c r="C30" s="16" t="s">
        <v>206</v>
      </c>
      <c r="D30" s="16" t="s">
        <v>207</v>
      </c>
      <c r="E30" s="15">
        <v>22</v>
      </c>
      <c r="F30" s="16" t="s">
        <v>39</v>
      </c>
      <c r="G30" s="16" t="s">
        <v>122</v>
      </c>
      <c r="H30" s="16" t="s">
        <v>208</v>
      </c>
      <c r="I30" s="16" t="s">
        <v>103</v>
      </c>
      <c r="J30" s="16" t="s">
        <v>97</v>
      </c>
      <c r="K30" s="16" t="s">
        <v>209</v>
      </c>
      <c r="L30" s="16" t="s">
        <v>199</v>
      </c>
      <c r="M30" s="16" t="s">
        <v>99</v>
      </c>
      <c r="N30" s="16"/>
      <c r="O30" s="16"/>
      <c r="P30" s="16"/>
    </row>
    <row r="31" spans="1:16" ht="38.25" x14ac:dyDescent="0.2">
      <c r="A31" s="15">
        <f t="shared" si="0"/>
        <v>30</v>
      </c>
      <c r="B31" s="15" t="s">
        <v>193</v>
      </c>
      <c r="C31" s="16" t="s">
        <v>210</v>
      </c>
      <c r="D31" s="16" t="s">
        <v>211</v>
      </c>
      <c r="E31" s="15">
        <v>20</v>
      </c>
      <c r="F31" s="16" t="s">
        <v>114</v>
      </c>
      <c r="G31" s="16" t="s">
        <v>212</v>
      </c>
      <c r="H31" s="16" t="s">
        <v>213</v>
      </c>
      <c r="I31" s="16" t="s">
        <v>51</v>
      </c>
      <c r="J31" s="16" t="s">
        <v>90</v>
      </c>
      <c r="K31" s="16" t="s">
        <v>214</v>
      </c>
      <c r="L31" s="16" t="s">
        <v>149</v>
      </c>
      <c r="M31" s="16" t="s">
        <v>65</v>
      </c>
      <c r="N31" s="16"/>
      <c r="O31" s="16"/>
      <c r="P31" s="16"/>
    </row>
    <row r="32" spans="1:16" ht="25.5" x14ac:dyDescent="0.2">
      <c r="A32" s="15">
        <f t="shared" si="0"/>
        <v>31</v>
      </c>
      <c r="B32" s="15" t="s">
        <v>193</v>
      </c>
      <c r="C32" s="16" t="s">
        <v>215</v>
      </c>
      <c r="D32" s="16" t="s">
        <v>216</v>
      </c>
      <c r="E32" s="15">
        <v>20</v>
      </c>
      <c r="F32" s="16" t="s">
        <v>114</v>
      </c>
      <c r="G32" s="16" t="s">
        <v>217</v>
      </c>
      <c r="H32" s="16" t="s">
        <v>218</v>
      </c>
      <c r="I32" s="16" t="s">
        <v>204</v>
      </c>
      <c r="J32" s="16" t="s">
        <v>117</v>
      </c>
      <c r="K32" s="16" t="s">
        <v>219</v>
      </c>
      <c r="L32" s="16" t="s">
        <v>220</v>
      </c>
      <c r="M32" s="16" t="s">
        <v>65</v>
      </c>
      <c r="N32" s="16"/>
      <c r="O32" s="16"/>
      <c r="P32" s="16"/>
    </row>
    <row r="33" spans="1:16" x14ac:dyDescent="0.2">
      <c r="A33" s="15">
        <f t="shared" si="0"/>
        <v>32</v>
      </c>
      <c r="B33" s="15" t="s">
        <v>193</v>
      </c>
      <c r="C33" s="16" t="s">
        <v>221</v>
      </c>
      <c r="D33" s="16" t="s">
        <v>222</v>
      </c>
      <c r="E33" s="15">
        <v>1</v>
      </c>
      <c r="F33" s="16" t="s">
        <v>69</v>
      </c>
      <c r="G33" s="16" t="s">
        <v>80</v>
      </c>
      <c r="H33" s="16" t="s">
        <v>223</v>
      </c>
      <c r="I33" s="16" t="s">
        <v>51</v>
      </c>
      <c r="J33" s="16" t="s">
        <v>125</v>
      </c>
      <c r="K33" s="16" t="s">
        <v>224</v>
      </c>
      <c r="L33" s="16" t="s">
        <v>54</v>
      </c>
      <c r="M33" s="16" t="s">
        <v>65</v>
      </c>
      <c r="N33" s="16"/>
      <c r="O33" s="16"/>
      <c r="P33" s="16"/>
    </row>
    <row r="34" spans="1:16" ht="25.5" x14ac:dyDescent="0.2">
      <c r="A34" s="15">
        <f t="shared" si="0"/>
        <v>33</v>
      </c>
      <c r="B34" s="15" t="s">
        <v>193</v>
      </c>
      <c r="C34" s="16" t="s">
        <v>225</v>
      </c>
      <c r="D34" s="16" t="s">
        <v>226</v>
      </c>
      <c r="E34" s="15">
        <v>1</v>
      </c>
      <c r="F34" s="16" t="s">
        <v>39</v>
      </c>
      <c r="G34" s="16" t="s">
        <v>227</v>
      </c>
      <c r="H34" s="16" t="s">
        <v>228</v>
      </c>
      <c r="I34" s="16" t="s">
        <v>103</v>
      </c>
      <c r="J34" s="16" t="s">
        <v>125</v>
      </c>
      <c r="K34" s="16" t="s">
        <v>229</v>
      </c>
      <c r="L34" s="16" t="s">
        <v>187</v>
      </c>
      <c r="M34" s="16" t="s">
        <v>55</v>
      </c>
      <c r="N34" s="16"/>
      <c r="O34" s="16"/>
      <c r="P34" s="16"/>
    </row>
    <row r="35" spans="1:16" ht="25.5" x14ac:dyDescent="0.2">
      <c r="A35" s="15">
        <f t="shared" ref="A35:A66" si="1">IF(C35&lt;&gt;"",ROW()-1,"")</f>
        <v>34</v>
      </c>
      <c r="B35" s="15" t="s">
        <v>193</v>
      </c>
      <c r="C35" s="16" t="s">
        <v>230</v>
      </c>
      <c r="D35" s="16" t="s">
        <v>231</v>
      </c>
      <c r="E35" s="15">
        <v>1</v>
      </c>
      <c r="F35" s="16" t="s">
        <v>39</v>
      </c>
      <c r="G35" s="16" t="s">
        <v>88</v>
      </c>
      <c r="H35" s="16" t="s">
        <v>232</v>
      </c>
      <c r="I35" s="16" t="s">
        <v>51</v>
      </c>
      <c r="J35" s="16" t="s">
        <v>62</v>
      </c>
      <c r="K35" s="16" t="s">
        <v>90</v>
      </c>
      <c r="L35" s="16" t="s">
        <v>54</v>
      </c>
      <c r="M35" s="16" t="s">
        <v>99</v>
      </c>
      <c r="N35" s="16"/>
      <c r="O35" s="16"/>
      <c r="P35" s="16"/>
    </row>
    <row r="36" spans="1:16" ht="38.25" x14ac:dyDescent="0.2">
      <c r="A36" s="15">
        <f t="shared" si="1"/>
        <v>35</v>
      </c>
      <c r="B36" s="15" t="s">
        <v>193</v>
      </c>
      <c r="C36" s="16" t="s">
        <v>233</v>
      </c>
      <c r="D36" s="16" t="s">
        <v>234</v>
      </c>
      <c r="E36" s="15">
        <v>1</v>
      </c>
      <c r="F36" s="16" t="s">
        <v>39</v>
      </c>
      <c r="G36" s="16" t="s">
        <v>217</v>
      </c>
      <c r="H36" s="16" t="s">
        <v>235</v>
      </c>
      <c r="I36" s="16" t="s">
        <v>61</v>
      </c>
      <c r="J36" s="16" t="s">
        <v>90</v>
      </c>
      <c r="K36" s="16" t="s">
        <v>236</v>
      </c>
      <c r="L36" s="16" t="s">
        <v>54</v>
      </c>
      <c r="M36" s="16" t="s">
        <v>99</v>
      </c>
      <c r="N36" s="16"/>
      <c r="O36" s="16"/>
      <c r="P36" s="16"/>
    </row>
    <row r="37" spans="1:16" ht="25.5" x14ac:dyDescent="0.2">
      <c r="A37" s="15">
        <f t="shared" si="1"/>
        <v>36</v>
      </c>
      <c r="B37" s="15" t="s">
        <v>193</v>
      </c>
      <c r="C37" s="16" t="s">
        <v>237</v>
      </c>
      <c r="D37" s="16" t="s">
        <v>238</v>
      </c>
      <c r="E37" s="15">
        <v>6</v>
      </c>
      <c r="F37" s="16" t="s">
        <v>39</v>
      </c>
      <c r="G37" s="16" t="s">
        <v>212</v>
      </c>
      <c r="H37" s="16" t="s">
        <v>239</v>
      </c>
      <c r="I37" s="16" t="s">
        <v>61</v>
      </c>
      <c r="J37" s="16" t="s">
        <v>240</v>
      </c>
      <c r="K37" s="16" t="s">
        <v>241</v>
      </c>
      <c r="L37" s="16" t="s">
        <v>199</v>
      </c>
      <c r="M37" s="16" t="s">
        <v>65</v>
      </c>
      <c r="N37" s="16"/>
      <c r="O37" s="16"/>
      <c r="P37" s="16"/>
    </row>
    <row r="38" spans="1:16" ht="25.5" x14ac:dyDescent="0.2">
      <c r="A38" s="15">
        <f t="shared" si="1"/>
        <v>37</v>
      </c>
      <c r="B38" s="15" t="s">
        <v>193</v>
      </c>
      <c r="C38" s="16" t="s">
        <v>242</v>
      </c>
      <c r="D38" s="16" t="s">
        <v>243</v>
      </c>
      <c r="E38" s="15">
        <v>1</v>
      </c>
      <c r="F38" s="16" t="s">
        <v>69</v>
      </c>
      <c r="G38" s="16" t="s">
        <v>88</v>
      </c>
      <c r="H38" s="16" t="s">
        <v>244</v>
      </c>
      <c r="I38" s="16" t="s">
        <v>103</v>
      </c>
      <c r="J38" s="16" t="s">
        <v>97</v>
      </c>
      <c r="K38" s="16" t="s">
        <v>245</v>
      </c>
      <c r="L38" s="16" t="s">
        <v>54</v>
      </c>
      <c r="M38" s="16" t="s">
        <v>65</v>
      </c>
      <c r="N38" s="16"/>
      <c r="O38" s="16"/>
      <c r="P38" s="16"/>
    </row>
    <row r="39" spans="1:16" ht="25.5" x14ac:dyDescent="0.2">
      <c r="A39" s="15">
        <f t="shared" si="1"/>
        <v>38</v>
      </c>
      <c r="B39" s="15" t="s">
        <v>193</v>
      </c>
      <c r="C39" s="16" t="s">
        <v>246</v>
      </c>
      <c r="D39" s="16" t="s">
        <v>243</v>
      </c>
      <c r="E39" s="15">
        <v>1</v>
      </c>
      <c r="F39" s="16" t="s">
        <v>39</v>
      </c>
      <c r="G39" s="16" t="s">
        <v>88</v>
      </c>
      <c r="H39" s="16" t="s">
        <v>247</v>
      </c>
      <c r="I39" s="16" t="s">
        <v>51</v>
      </c>
      <c r="J39" s="16" t="s">
        <v>248</v>
      </c>
      <c r="K39" s="16" t="s">
        <v>249</v>
      </c>
      <c r="L39" s="16" t="s">
        <v>54</v>
      </c>
      <c r="M39" s="16" t="s">
        <v>65</v>
      </c>
      <c r="N39" s="16"/>
      <c r="O39" s="16"/>
      <c r="P39" s="16"/>
    </row>
    <row r="40" spans="1:16" ht="25.5" x14ac:dyDescent="0.2">
      <c r="A40" s="15">
        <f t="shared" si="1"/>
        <v>39</v>
      </c>
      <c r="B40" s="15" t="s">
        <v>193</v>
      </c>
      <c r="C40" s="16" t="s">
        <v>250</v>
      </c>
      <c r="D40" s="16" t="s">
        <v>238</v>
      </c>
      <c r="E40" s="15">
        <v>6</v>
      </c>
      <c r="F40" s="16" t="s">
        <v>114</v>
      </c>
      <c r="G40" s="16" t="s">
        <v>80</v>
      </c>
      <c r="H40" s="16" t="s">
        <v>251</v>
      </c>
      <c r="I40" s="16" t="s">
        <v>61</v>
      </c>
      <c r="J40" s="16" t="s">
        <v>252</v>
      </c>
      <c r="K40" s="16" t="s">
        <v>253</v>
      </c>
      <c r="L40" s="16" t="s">
        <v>199</v>
      </c>
      <c r="M40" s="16" t="s">
        <v>65</v>
      </c>
      <c r="N40" s="16"/>
      <c r="O40" s="16"/>
      <c r="P40" s="16"/>
    </row>
    <row r="41" spans="1:16" ht="25.5" x14ac:dyDescent="0.2">
      <c r="A41" s="15">
        <f t="shared" si="1"/>
        <v>40</v>
      </c>
      <c r="B41" s="15" t="s">
        <v>254</v>
      </c>
      <c r="C41" s="16" t="s">
        <v>255</v>
      </c>
      <c r="D41" s="16" t="s">
        <v>256</v>
      </c>
      <c r="E41" s="15">
        <v>5</v>
      </c>
      <c r="F41" s="16" t="s">
        <v>39</v>
      </c>
      <c r="G41" s="16" t="s">
        <v>257</v>
      </c>
      <c r="H41" s="16" t="s">
        <v>258</v>
      </c>
      <c r="I41" s="16" t="s">
        <v>204</v>
      </c>
      <c r="J41" s="16" t="s">
        <v>62</v>
      </c>
      <c r="K41" s="16" t="s">
        <v>259</v>
      </c>
      <c r="L41" s="16" t="s">
        <v>199</v>
      </c>
      <c r="M41" s="16" t="s">
        <v>99</v>
      </c>
      <c r="N41" s="16"/>
      <c r="O41" s="16"/>
      <c r="P41" s="16"/>
    </row>
    <row r="42" spans="1:16" ht="25.5" x14ac:dyDescent="0.2">
      <c r="A42" s="15">
        <f t="shared" si="1"/>
        <v>41</v>
      </c>
      <c r="B42" s="15" t="s">
        <v>254</v>
      </c>
      <c r="C42" s="16" t="s">
        <v>260</v>
      </c>
      <c r="D42" s="16" t="s">
        <v>261</v>
      </c>
      <c r="E42" s="15">
        <v>5</v>
      </c>
      <c r="F42" s="16" t="s">
        <v>39</v>
      </c>
      <c r="G42" s="16" t="s">
        <v>80</v>
      </c>
      <c r="H42" s="16" t="s">
        <v>262</v>
      </c>
      <c r="I42" s="16" t="s">
        <v>61</v>
      </c>
      <c r="J42" s="16" t="s">
        <v>263</v>
      </c>
      <c r="K42" s="16" t="s">
        <v>264</v>
      </c>
      <c r="L42" s="16" t="s">
        <v>54</v>
      </c>
      <c r="M42" s="16" t="s">
        <v>99</v>
      </c>
      <c r="N42" s="16"/>
      <c r="O42" s="16"/>
      <c r="P42" s="16"/>
    </row>
    <row r="43" spans="1:16" ht="38.25" x14ac:dyDescent="0.2">
      <c r="A43" s="15">
        <f t="shared" si="1"/>
        <v>42</v>
      </c>
      <c r="B43" s="15" t="s">
        <v>254</v>
      </c>
      <c r="C43" s="16" t="s">
        <v>265</v>
      </c>
      <c r="D43" s="16" t="s">
        <v>266</v>
      </c>
      <c r="E43" s="15">
        <v>6</v>
      </c>
      <c r="F43" s="16" t="s">
        <v>39</v>
      </c>
      <c r="G43" s="16" t="s">
        <v>267</v>
      </c>
      <c r="H43" s="16" t="s">
        <v>268</v>
      </c>
      <c r="I43" s="16" t="s">
        <v>51</v>
      </c>
      <c r="J43" s="16" t="s">
        <v>125</v>
      </c>
      <c r="K43" s="16" t="s">
        <v>269</v>
      </c>
      <c r="L43" s="16" t="s">
        <v>54</v>
      </c>
      <c r="M43" s="16" t="s">
        <v>65</v>
      </c>
      <c r="N43" s="16"/>
      <c r="O43" s="16"/>
      <c r="P43" s="16"/>
    </row>
    <row r="44" spans="1:16" ht="25.5" x14ac:dyDescent="0.2">
      <c r="A44" s="15">
        <f t="shared" si="1"/>
        <v>43</v>
      </c>
      <c r="B44" s="15" t="s">
        <v>270</v>
      </c>
      <c r="C44" s="16" t="s">
        <v>271</v>
      </c>
      <c r="D44" s="16" t="s">
        <v>272</v>
      </c>
      <c r="E44" s="15">
        <v>4</v>
      </c>
      <c r="F44" s="16" t="s">
        <v>69</v>
      </c>
      <c r="G44" s="16" t="s">
        <v>49</v>
      </c>
      <c r="H44" s="16" t="s">
        <v>273</v>
      </c>
      <c r="I44" s="16" t="s">
        <v>51</v>
      </c>
      <c r="J44" s="16" t="s">
        <v>62</v>
      </c>
      <c r="K44" s="16" t="s">
        <v>274</v>
      </c>
      <c r="L44" s="16" t="s">
        <v>149</v>
      </c>
      <c r="M44" s="16" t="s">
        <v>65</v>
      </c>
      <c r="N44" s="16"/>
      <c r="O44" s="16"/>
      <c r="P44" s="16"/>
    </row>
    <row r="45" spans="1:16" ht="38.25" x14ac:dyDescent="0.2">
      <c r="A45" s="15">
        <f t="shared" si="1"/>
        <v>44</v>
      </c>
      <c r="B45" s="15" t="s">
        <v>270</v>
      </c>
      <c r="C45" s="16" t="s">
        <v>275</v>
      </c>
      <c r="D45" s="16" t="s">
        <v>276</v>
      </c>
      <c r="E45" s="15">
        <v>10</v>
      </c>
      <c r="F45" s="16" t="s">
        <v>69</v>
      </c>
      <c r="G45" s="16" t="s">
        <v>277</v>
      </c>
      <c r="H45" s="16" t="s">
        <v>278</v>
      </c>
      <c r="I45" s="16" t="s">
        <v>51</v>
      </c>
      <c r="J45" s="16" t="s">
        <v>90</v>
      </c>
      <c r="K45" s="16" t="s">
        <v>279</v>
      </c>
      <c r="L45" s="16" t="s">
        <v>54</v>
      </c>
      <c r="M45" s="16" t="s">
        <v>280</v>
      </c>
      <c r="N45" s="16"/>
      <c r="O45" s="16"/>
      <c r="P45" s="16"/>
    </row>
    <row r="46" spans="1:16" ht="25.5" x14ac:dyDescent="0.2">
      <c r="A46" s="15">
        <f t="shared" si="1"/>
        <v>45</v>
      </c>
      <c r="B46" s="15" t="s">
        <v>270</v>
      </c>
      <c r="C46" s="16" t="s">
        <v>281</v>
      </c>
      <c r="D46" s="16" t="s">
        <v>282</v>
      </c>
      <c r="E46" s="15">
        <v>1</v>
      </c>
      <c r="F46" s="16" t="s">
        <v>39</v>
      </c>
      <c r="G46" s="16" t="s">
        <v>267</v>
      </c>
      <c r="H46" s="16" t="s">
        <v>283</v>
      </c>
      <c r="I46" s="16" t="s">
        <v>204</v>
      </c>
      <c r="J46" s="16" t="s">
        <v>284</v>
      </c>
      <c r="K46" s="16" t="s">
        <v>285</v>
      </c>
      <c r="L46" s="16" t="s">
        <v>187</v>
      </c>
      <c r="M46" s="16" t="s">
        <v>99</v>
      </c>
      <c r="N46" s="16"/>
      <c r="O46" s="16"/>
      <c r="P46" s="16"/>
    </row>
    <row r="47" spans="1:16" ht="25.5" x14ac:dyDescent="0.2">
      <c r="A47" s="15">
        <f t="shared" si="1"/>
        <v>46</v>
      </c>
      <c r="B47" s="15" t="s">
        <v>270</v>
      </c>
      <c r="C47" s="16" t="s">
        <v>286</v>
      </c>
      <c r="D47" s="16" t="s">
        <v>287</v>
      </c>
      <c r="E47" s="15">
        <v>2</v>
      </c>
      <c r="F47" s="16" t="s">
        <v>69</v>
      </c>
      <c r="G47" s="16" t="s">
        <v>202</v>
      </c>
      <c r="H47" s="16" t="s">
        <v>288</v>
      </c>
      <c r="I47" s="16" t="s">
        <v>51</v>
      </c>
      <c r="J47" s="16" t="s">
        <v>97</v>
      </c>
      <c r="K47" s="16" t="s">
        <v>289</v>
      </c>
      <c r="L47" s="16" t="s">
        <v>290</v>
      </c>
      <c r="M47" s="16" t="s">
        <v>65</v>
      </c>
      <c r="N47" s="16"/>
      <c r="O47" s="16"/>
      <c r="P47" s="16"/>
    </row>
    <row r="48" spans="1:16" ht="25.5" x14ac:dyDescent="0.2">
      <c r="A48" s="15">
        <f t="shared" si="1"/>
        <v>47</v>
      </c>
      <c r="B48" s="15" t="s">
        <v>270</v>
      </c>
      <c r="C48" s="16" t="s">
        <v>291</v>
      </c>
      <c r="D48" s="16" t="s">
        <v>292</v>
      </c>
      <c r="E48" s="15">
        <v>2</v>
      </c>
      <c r="F48" s="16" t="s">
        <v>69</v>
      </c>
      <c r="G48" s="16" t="s">
        <v>88</v>
      </c>
      <c r="H48" s="16" t="s">
        <v>293</v>
      </c>
      <c r="I48" s="16" t="s">
        <v>51</v>
      </c>
      <c r="J48" s="16" t="s">
        <v>109</v>
      </c>
      <c r="K48" s="16" t="s">
        <v>294</v>
      </c>
      <c r="L48" s="16" t="s">
        <v>161</v>
      </c>
      <c r="M48" s="16" t="s">
        <v>65</v>
      </c>
      <c r="N48" s="16"/>
      <c r="O48" s="16"/>
      <c r="P48" s="16"/>
    </row>
    <row r="49" spans="1:16" ht="25.5" x14ac:dyDescent="0.2">
      <c r="A49" s="15">
        <f t="shared" si="1"/>
        <v>48</v>
      </c>
      <c r="B49" s="15" t="s">
        <v>270</v>
      </c>
      <c r="C49" s="16" t="s">
        <v>295</v>
      </c>
      <c r="D49" s="16" t="s">
        <v>195</v>
      </c>
      <c r="E49" s="15">
        <v>10</v>
      </c>
      <c r="F49" s="16" t="s">
        <v>39</v>
      </c>
      <c r="G49" s="16" t="s">
        <v>80</v>
      </c>
      <c r="H49" s="16" t="s">
        <v>296</v>
      </c>
      <c r="I49" s="16" t="s">
        <v>51</v>
      </c>
      <c r="J49" s="16" t="s">
        <v>154</v>
      </c>
      <c r="K49" s="16" t="s">
        <v>297</v>
      </c>
      <c r="L49" s="16" t="s">
        <v>54</v>
      </c>
      <c r="M49" s="16" t="s">
        <v>65</v>
      </c>
      <c r="N49" s="16"/>
      <c r="O49" s="16"/>
      <c r="P49" s="16"/>
    </row>
    <row r="50" spans="1:16" ht="25.5" x14ac:dyDescent="0.2">
      <c r="A50" s="15">
        <f t="shared" si="1"/>
        <v>49</v>
      </c>
      <c r="B50" s="15" t="s">
        <v>270</v>
      </c>
      <c r="C50" s="16" t="s">
        <v>298</v>
      </c>
      <c r="D50" s="16" t="s">
        <v>299</v>
      </c>
      <c r="E50" s="15">
        <v>1</v>
      </c>
      <c r="F50" s="16" t="s">
        <v>114</v>
      </c>
      <c r="G50" s="16" t="s">
        <v>80</v>
      </c>
      <c r="H50" s="16" t="s">
        <v>80</v>
      </c>
      <c r="I50" s="16" t="s">
        <v>42</v>
      </c>
      <c r="J50" s="16" t="s">
        <v>284</v>
      </c>
      <c r="K50" s="16" t="s">
        <v>300</v>
      </c>
      <c r="L50" s="16" t="s">
        <v>64</v>
      </c>
      <c r="M50" s="16" t="s">
        <v>46</v>
      </c>
      <c r="N50" s="16"/>
      <c r="O50" s="16"/>
      <c r="P50" s="16"/>
    </row>
    <row r="51" spans="1:16" ht="25.5" x14ac:dyDescent="0.2">
      <c r="A51" s="15">
        <f t="shared" si="1"/>
        <v>50</v>
      </c>
      <c r="B51" s="15" t="s">
        <v>270</v>
      </c>
      <c r="C51" s="16" t="s">
        <v>301</v>
      </c>
      <c r="D51" s="16" t="s">
        <v>302</v>
      </c>
      <c r="E51" s="15">
        <v>1</v>
      </c>
      <c r="F51" s="16" t="s">
        <v>114</v>
      </c>
      <c r="G51" s="16" t="s">
        <v>80</v>
      </c>
      <c r="H51" s="16" t="s">
        <v>80</v>
      </c>
      <c r="I51" s="16" t="s">
        <v>61</v>
      </c>
      <c r="J51" s="16" t="s">
        <v>142</v>
      </c>
      <c r="K51" s="16" t="s">
        <v>303</v>
      </c>
      <c r="L51" s="16" t="s">
        <v>199</v>
      </c>
      <c r="M51" s="16" t="s">
        <v>65</v>
      </c>
      <c r="N51" s="16"/>
      <c r="O51" s="16"/>
      <c r="P51" s="16"/>
    </row>
    <row r="52" spans="1:16" ht="25.5" x14ac:dyDescent="0.2">
      <c r="A52" s="15">
        <f t="shared" si="1"/>
        <v>51</v>
      </c>
      <c r="B52" s="15" t="s">
        <v>304</v>
      </c>
      <c r="C52" s="16" t="s">
        <v>305</v>
      </c>
      <c r="D52" s="16" t="s">
        <v>306</v>
      </c>
      <c r="E52" s="15">
        <v>50</v>
      </c>
      <c r="F52" s="16" t="s">
        <v>58</v>
      </c>
      <c r="G52" s="16" t="s">
        <v>307</v>
      </c>
      <c r="H52" s="16" t="s">
        <v>308</v>
      </c>
      <c r="I52" s="16" t="s">
        <v>124</v>
      </c>
      <c r="J52" s="16" t="s">
        <v>62</v>
      </c>
      <c r="K52" s="16" t="s">
        <v>309</v>
      </c>
      <c r="L52" s="16" t="s">
        <v>161</v>
      </c>
      <c r="M52" s="16" t="s">
        <v>65</v>
      </c>
      <c r="N52" s="16"/>
      <c r="O52" s="16"/>
      <c r="P52" s="16"/>
    </row>
    <row r="53" spans="1:16" ht="25.5" x14ac:dyDescent="0.2">
      <c r="A53" s="15">
        <f t="shared" si="1"/>
        <v>52</v>
      </c>
      <c r="B53" s="15" t="s">
        <v>304</v>
      </c>
      <c r="C53" s="16" t="s">
        <v>310</v>
      </c>
      <c r="D53" s="16" t="s">
        <v>311</v>
      </c>
      <c r="E53" s="15">
        <v>1</v>
      </c>
      <c r="F53" s="16" t="s">
        <v>69</v>
      </c>
      <c r="G53" s="16" t="s">
        <v>212</v>
      </c>
      <c r="H53" s="16" t="s">
        <v>312</v>
      </c>
      <c r="I53" s="16" t="s">
        <v>42</v>
      </c>
      <c r="J53" s="16" t="s">
        <v>313</v>
      </c>
      <c r="K53" s="16" t="s">
        <v>310</v>
      </c>
      <c r="L53" s="16" t="s">
        <v>54</v>
      </c>
      <c r="M53" s="16" t="s">
        <v>65</v>
      </c>
      <c r="N53" s="16"/>
      <c r="O53" s="16"/>
      <c r="P53" s="16"/>
    </row>
    <row r="54" spans="1:16" ht="25.5" x14ac:dyDescent="0.2">
      <c r="A54" s="15">
        <f t="shared" si="1"/>
        <v>53</v>
      </c>
      <c r="B54" s="15" t="s">
        <v>304</v>
      </c>
      <c r="C54" s="16" t="s">
        <v>170</v>
      </c>
      <c r="D54" s="16" t="s">
        <v>314</v>
      </c>
      <c r="E54" s="15">
        <v>1</v>
      </c>
      <c r="F54" s="16" t="s">
        <v>58</v>
      </c>
      <c r="G54" s="16" t="s">
        <v>167</v>
      </c>
      <c r="H54" s="16" t="s">
        <v>315</v>
      </c>
      <c r="I54" s="16" t="s">
        <v>103</v>
      </c>
      <c r="J54" s="16" t="s">
        <v>125</v>
      </c>
      <c r="K54" s="16" t="s">
        <v>316</v>
      </c>
      <c r="L54" s="16" t="s">
        <v>161</v>
      </c>
      <c r="M54" s="16" t="s">
        <v>65</v>
      </c>
      <c r="N54" s="16"/>
      <c r="O54" s="16"/>
      <c r="P54" s="16"/>
    </row>
    <row r="55" spans="1:16" ht="25.5" x14ac:dyDescent="0.2">
      <c r="A55" s="15">
        <f t="shared" si="1"/>
        <v>54</v>
      </c>
      <c r="B55" s="15" t="s">
        <v>304</v>
      </c>
      <c r="C55" s="16" t="s">
        <v>317</v>
      </c>
      <c r="D55" s="16" t="s">
        <v>318</v>
      </c>
      <c r="E55" s="15">
        <v>50</v>
      </c>
      <c r="F55" s="16" t="s">
        <v>39</v>
      </c>
      <c r="G55" s="16" t="s">
        <v>277</v>
      </c>
      <c r="H55" s="16" t="s">
        <v>319</v>
      </c>
      <c r="I55" s="16" t="s">
        <v>42</v>
      </c>
      <c r="J55" s="16" t="s">
        <v>125</v>
      </c>
      <c r="K55" s="16" t="s">
        <v>320</v>
      </c>
      <c r="L55" s="16" t="s">
        <v>321</v>
      </c>
      <c r="M55" s="16" t="s">
        <v>65</v>
      </c>
      <c r="N55" s="16"/>
      <c r="O55" s="16"/>
      <c r="P55" s="16"/>
    </row>
    <row r="56" spans="1:16" ht="38.25" x14ac:dyDescent="0.2">
      <c r="A56" s="15">
        <f t="shared" si="1"/>
        <v>55</v>
      </c>
      <c r="B56" s="15" t="s">
        <v>322</v>
      </c>
      <c r="C56" s="16" t="s">
        <v>323</v>
      </c>
      <c r="D56" s="16" t="s">
        <v>195</v>
      </c>
      <c r="E56" s="15">
        <v>90</v>
      </c>
      <c r="F56" s="16" t="s">
        <v>114</v>
      </c>
      <c r="G56" s="16" t="s">
        <v>324</v>
      </c>
      <c r="H56" s="16" t="s">
        <v>325</v>
      </c>
      <c r="I56" s="16" t="s">
        <v>103</v>
      </c>
      <c r="J56" s="16" t="s">
        <v>90</v>
      </c>
      <c r="K56" s="16" t="s">
        <v>326</v>
      </c>
      <c r="L56" s="16" t="s">
        <v>220</v>
      </c>
      <c r="M56" s="16" t="s">
        <v>46</v>
      </c>
      <c r="N56" s="16"/>
      <c r="O56" s="16"/>
      <c r="P56" s="16"/>
    </row>
    <row r="57" spans="1:16" ht="38.25" x14ac:dyDescent="0.2">
      <c r="A57" s="15">
        <f t="shared" si="1"/>
        <v>56</v>
      </c>
      <c r="B57" s="15" t="s">
        <v>322</v>
      </c>
      <c r="C57" s="16" t="s">
        <v>327</v>
      </c>
      <c r="D57" s="16" t="s">
        <v>328</v>
      </c>
      <c r="E57" s="15">
        <v>3</v>
      </c>
      <c r="F57" s="16" t="s">
        <v>39</v>
      </c>
      <c r="G57" s="16" t="s">
        <v>329</v>
      </c>
      <c r="H57" s="16" t="s">
        <v>330</v>
      </c>
      <c r="I57" s="16" t="s">
        <v>61</v>
      </c>
      <c r="J57" s="16" t="s">
        <v>43</v>
      </c>
      <c r="K57" s="16" t="s">
        <v>331</v>
      </c>
      <c r="L57" s="16" t="s">
        <v>199</v>
      </c>
      <c r="M57" s="16" t="s">
        <v>65</v>
      </c>
      <c r="N57" s="16"/>
      <c r="O57" s="16"/>
      <c r="P57" s="16"/>
    </row>
    <row r="58" spans="1:16" ht="38.25" x14ac:dyDescent="0.2">
      <c r="A58" s="15">
        <f t="shared" si="1"/>
        <v>57</v>
      </c>
      <c r="B58" s="15" t="s">
        <v>322</v>
      </c>
      <c r="C58" s="16" t="s">
        <v>327</v>
      </c>
      <c r="D58" s="16" t="s">
        <v>328</v>
      </c>
      <c r="E58" s="15">
        <v>3</v>
      </c>
      <c r="F58" s="16" t="s">
        <v>114</v>
      </c>
      <c r="G58" s="16" t="s">
        <v>329</v>
      </c>
      <c r="H58" s="16" t="s">
        <v>330</v>
      </c>
      <c r="I58" s="16" t="s">
        <v>61</v>
      </c>
      <c r="J58" s="16" t="s">
        <v>43</v>
      </c>
      <c r="K58" s="16" t="s">
        <v>332</v>
      </c>
      <c r="L58" s="16" t="s">
        <v>64</v>
      </c>
      <c r="M58" s="16" t="s">
        <v>99</v>
      </c>
      <c r="N58" s="16"/>
      <c r="O58" s="16"/>
      <c r="P58" s="16"/>
    </row>
    <row r="59" spans="1:16" ht="38.25" x14ac:dyDescent="0.2">
      <c r="A59" s="15">
        <f t="shared" si="1"/>
        <v>58</v>
      </c>
      <c r="B59" s="15" t="s">
        <v>322</v>
      </c>
      <c r="C59" s="16" t="s">
        <v>333</v>
      </c>
      <c r="D59" s="16" t="s">
        <v>334</v>
      </c>
      <c r="E59" s="15">
        <v>3</v>
      </c>
      <c r="F59" s="16" t="s">
        <v>39</v>
      </c>
      <c r="G59" s="16" t="s">
        <v>49</v>
      </c>
      <c r="H59" s="16" t="s">
        <v>335</v>
      </c>
      <c r="I59" s="16" t="s">
        <v>61</v>
      </c>
      <c r="J59" s="16" t="s">
        <v>336</v>
      </c>
      <c r="K59" s="16" t="s">
        <v>337</v>
      </c>
      <c r="L59" s="16" t="s">
        <v>84</v>
      </c>
      <c r="M59" s="16" t="s">
        <v>65</v>
      </c>
      <c r="N59" s="16"/>
      <c r="O59" s="16"/>
      <c r="P59" s="16"/>
    </row>
    <row r="60" spans="1:16" ht="25.5" x14ac:dyDescent="0.2">
      <c r="A60" s="15">
        <f t="shared" si="1"/>
        <v>59</v>
      </c>
      <c r="B60" s="15" t="s">
        <v>322</v>
      </c>
      <c r="C60" s="16" t="s">
        <v>225</v>
      </c>
      <c r="D60" s="16" t="s">
        <v>338</v>
      </c>
      <c r="E60" s="15">
        <v>1</v>
      </c>
      <c r="F60" s="16" t="s">
        <v>39</v>
      </c>
      <c r="G60" s="16" t="s">
        <v>80</v>
      </c>
      <c r="H60" s="16" t="s">
        <v>339</v>
      </c>
      <c r="I60" s="16" t="s">
        <v>61</v>
      </c>
      <c r="J60" s="16" t="s">
        <v>62</v>
      </c>
      <c r="K60" s="16" t="s">
        <v>340</v>
      </c>
      <c r="L60" s="16" t="s">
        <v>54</v>
      </c>
      <c r="M60" s="16" t="s">
        <v>55</v>
      </c>
      <c r="N60" s="16"/>
      <c r="O60" s="16"/>
      <c r="P60" s="16"/>
    </row>
    <row r="61" spans="1:16" ht="38.25" x14ac:dyDescent="0.2">
      <c r="A61" s="15">
        <f t="shared" si="1"/>
        <v>60</v>
      </c>
      <c r="B61" s="15" t="s">
        <v>322</v>
      </c>
      <c r="C61" s="16" t="s">
        <v>341</v>
      </c>
      <c r="D61" s="16" t="s">
        <v>342</v>
      </c>
      <c r="E61" s="15">
        <v>4</v>
      </c>
      <c r="F61" s="16" t="s">
        <v>39</v>
      </c>
      <c r="G61" s="16" t="s">
        <v>343</v>
      </c>
      <c r="H61" s="16" t="s">
        <v>344</v>
      </c>
      <c r="I61" s="16" t="s">
        <v>51</v>
      </c>
      <c r="J61" s="16" t="s">
        <v>97</v>
      </c>
      <c r="K61" s="16" t="s">
        <v>345</v>
      </c>
      <c r="L61" s="16" t="s">
        <v>54</v>
      </c>
      <c r="M61" s="16" t="s">
        <v>65</v>
      </c>
      <c r="N61" s="16"/>
      <c r="O61" s="16"/>
      <c r="P61" s="16"/>
    </row>
    <row r="62" spans="1:16" ht="38.25" x14ac:dyDescent="0.2">
      <c r="A62" s="15">
        <f t="shared" si="1"/>
        <v>61</v>
      </c>
      <c r="B62" s="15" t="s">
        <v>322</v>
      </c>
      <c r="C62" s="16" t="s">
        <v>346</v>
      </c>
      <c r="D62" s="16" t="s">
        <v>347</v>
      </c>
      <c r="E62" s="15">
        <v>3</v>
      </c>
      <c r="F62" s="16" t="s">
        <v>39</v>
      </c>
      <c r="G62" s="16" t="s">
        <v>343</v>
      </c>
      <c r="H62" s="16" t="s">
        <v>348</v>
      </c>
      <c r="I62" s="16" t="s">
        <v>51</v>
      </c>
      <c r="J62" s="16" t="s">
        <v>349</v>
      </c>
      <c r="K62" s="16" t="s">
        <v>350</v>
      </c>
      <c r="L62" s="16" t="s">
        <v>54</v>
      </c>
      <c r="M62" s="16" t="s">
        <v>65</v>
      </c>
      <c r="N62" s="16"/>
      <c r="O62" s="16"/>
      <c r="P62" s="16"/>
    </row>
    <row r="63" spans="1:16" ht="25.5" x14ac:dyDescent="0.2">
      <c r="A63" s="15">
        <f t="shared" si="1"/>
        <v>62</v>
      </c>
      <c r="B63" s="15" t="s">
        <v>322</v>
      </c>
      <c r="C63" s="16" t="s">
        <v>351</v>
      </c>
      <c r="D63" s="16" t="s">
        <v>352</v>
      </c>
      <c r="E63" s="15">
        <v>3</v>
      </c>
      <c r="F63" s="16" t="s">
        <v>39</v>
      </c>
      <c r="G63" s="16" t="s">
        <v>343</v>
      </c>
      <c r="H63" s="16" t="s">
        <v>353</v>
      </c>
      <c r="I63" s="16" t="s">
        <v>51</v>
      </c>
      <c r="J63" s="16" t="s">
        <v>354</v>
      </c>
      <c r="K63" s="16" t="s">
        <v>355</v>
      </c>
      <c r="L63" s="16" t="s">
        <v>54</v>
      </c>
      <c r="M63" s="16" t="s">
        <v>65</v>
      </c>
      <c r="N63" s="16"/>
      <c r="O63" s="16"/>
      <c r="P63" s="16"/>
    </row>
    <row r="64" spans="1:16" ht="25.5" x14ac:dyDescent="0.2">
      <c r="A64" s="15">
        <f t="shared" si="1"/>
        <v>63</v>
      </c>
      <c r="B64" s="15" t="s">
        <v>322</v>
      </c>
      <c r="C64" s="16" t="s">
        <v>356</v>
      </c>
      <c r="D64" s="16" t="s">
        <v>357</v>
      </c>
      <c r="E64" s="15">
        <v>2</v>
      </c>
      <c r="F64" s="16" t="s">
        <v>69</v>
      </c>
      <c r="G64" s="16" t="s">
        <v>175</v>
      </c>
      <c r="H64" s="16" t="s">
        <v>358</v>
      </c>
      <c r="I64" s="16" t="s">
        <v>124</v>
      </c>
      <c r="J64" s="16" t="s">
        <v>109</v>
      </c>
      <c r="K64" s="16" t="s">
        <v>359</v>
      </c>
      <c r="L64" s="16" t="s">
        <v>360</v>
      </c>
      <c r="M64" s="16" t="s">
        <v>65</v>
      </c>
      <c r="N64" s="16"/>
      <c r="O64" s="16"/>
      <c r="P64" s="16"/>
    </row>
    <row r="65" spans="1:16" ht="25.5" x14ac:dyDescent="0.2">
      <c r="A65" s="15">
        <f t="shared" si="1"/>
        <v>64</v>
      </c>
      <c r="B65" s="15" t="s">
        <v>322</v>
      </c>
      <c r="C65" s="16" t="s">
        <v>361</v>
      </c>
      <c r="D65" s="16" t="s">
        <v>195</v>
      </c>
      <c r="E65" s="15">
        <v>10</v>
      </c>
      <c r="F65" s="16" t="s">
        <v>69</v>
      </c>
      <c r="G65" s="16" t="s">
        <v>80</v>
      </c>
      <c r="H65" s="16" t="s">
        <v>362</v>
      </c>
      <c r="I65" s="16" t="s">
        <v>103</v>
      </c>
      <c r="J65" s="16" t="s">
        <v>263</v>
      </c>
      <c r="K65" s="16" t="s">
        <v>363</v>
      </c>
      <c r="L65" s="16" t="s">
        <v>54</v>
      </c>
      <c r="M65" s="16" t="s">
        <v>65</v>
      </c>
      <c r="N65" s="16"/>
      <c r="O65" s="16"/>
      <c r="P65" s="16"/>
    </row>
    <row r="66" spans="1:16" ht="25.5" x14ac:dyDescent="0.2">
      <c r="A66" s="15">
        <f t="shared" si="1"/>
        <v>65</v>
      </c>
      <c r="B66" s="15" t="s">
        <v>322</v>
      </c>
      <c r="C66" s="16" t="s">
        <v>364</v>
      </c>
      <c r="D66" s="16" t="s">
        <v>365</v>
      </c>
      <c r="E66" s="15">
        <v>3</v>
      </c>
      <c r="F66" s="16" t="s">
        <v>39</v>
      </c>
      <c r="G66" s="16" t="s">
        <v>115</v>
      </c>
      <c r="H66" s="16" t="s">
        <v>366</v>
      </c>
      <c r="I66" s="16" t="s">
        <v>61</v>
      </c>
      <c r="J66" s="16" t="s">
        <v>263</v>
      </c>
      <c r="K66" s="16" t="s">
        <v>367</v>
      </c>
      <c r="L66" s="16" t="s">
        <v>368</v>
      </c>
      <c r="M66" s="16" t="s">
        <v>99</v>
      </c>
      <c r="N66" s="16"/>
      <c r="O66" s="16"/>
      <c r="P66" s="16"/>
    </row>
    <row r="67" spans="1:16" ht="38.25" x14ac:dyDescent="0.2">
      <c r="A67" s="15">
        <f t="shared" ref="A67:A80" si="2">IF(C67&lt;&gt;"",ROW()-1,"")</f>
        <v>66</v>
      </c>
      <c r="B67" s="15" t="s">
        <v>369</v>
      </c>
      <c r="C67" s="16" t="s">
        <v>370</v>
      </c>
      <c r="D67" s="16" t="s">
        <v>371</v>
      </c>
      <c r="E67" s="15">
        <v>10</v>
      </c>
      <c r="F67" s="16" t="s">
        <v>69</v>
      </c>
      <c r="G67" s="16" t="s">
        <v>49</v>
      </c>
      <c r="H67" s="16" t="s">
        <v>372</v>
      </c>
      <c r="I67" s="16" t="s">
        <v>51</v>
      </c>
      <c r="J67" s="16" t="s">
        <v>90</v>
      </c>
      <c r="K67" s="16" t="s">
        <v>373</v>
      </c>
      <c r="L67" s="16" t="s">
        <v>54</v>
      </c>
      <c r="M67" s="16" t="s">
        <v>55</v>
      </c>
      <c r="N67" s="16"/>
      <c r="O67" s="16"/>
      <c r="P67" s="16"/>
    </row>
    <row r="68" spans="1:16" ht="25.5" x14ac:dyDescent="0.2">
      <c r="A68" s="15">
        <f t="shared" si="2"/>
        <v>67</v>
      </c>
      <c r="B68" s="15" t="s">
        <v>369</v>
      </c>
      <c r="C68" s="16" t="s">
        <v>374</v>
      </c>
      <c r="D68" s="16" t="s">
        <v>375</v>
      </c>
      <c r="E68" s="15">
        <v>5</v>
      </c>
      <c r="F68" s="16" t="s">
        <v>39</v>
      </c>
      <c r="G68" s="16" t="s">
        <v>80</v>
      </c>
      <c r="H68" s="16" t="s">
        <v>376</v>
      </c>
      <c r="I68" s="16" t="s">
        <v>42</v>
      </c>
      <c r="J68" s="16" t="s">
        <v>263</v>
      </c>
      <c r="K68" s="16" t="s">
        <v>377</v>
      </c>
      <c r="L68" s="16" t="s">
        <v>54</v>
      </c>
      <c r="M68" s="16" t="s">
        <v>65</v>
      </c>
      <c r="N68" s="16"/>
      <c r="O68" s="16"/>
      <c r="P68" s="16"/>
    </row>
    <row r="69" spans="1:16" ht="38.25" x14ac:dyDescent="0.2">
      <c r="A69" s="15">
        <f t="shared" si="2"/>
        <v>68</v>
      </c>
      <c r="B69" s="15" t="s">
        <v>369</v>
      </c>
      <c r="C69" s="16" t="s">
        <v>378</v>
      </c>
      <c r="D69" s="16" t="s">
        <v>379</v>
      </c>
      <c r="E69" s="15">
        <v>5</v>
      </c>
      <c r="F69" s="16" t="s">
        <v>39</v>
      </c>
      <c r="G69" s="16" t="s">
        <v>380</v>
      </c>
      <c r="H69" s="16" t="s">
        <v>381</v>
      </c>
      <c r="I69" s="16" t="s">
        <v>61</v>
      </c>
      <c r="J69" s="16" t="s">
        <v>43</v>
      </c>
      <c r="K69" s="16" t="s">
        <v>382</v>
      </c>
      <c r="L69" s="16" t="s">
        <v>84</v>
      </c>
      <c r="M69" s="16" t="s">
        <v>99</v>
      </c>
      <c r="N69" s="16"/>
      <c r="O69" s="16"/>
      <c r="P69" s="16"/>
    </row>
    <row r="70" spans="1:16" ht="25.5" x14ac:dyDescent="0.2">
      <c r="A70" s="15">
        <f t="shared" si="2"/>
        <v>69</v>
      </c>
      <c r="B70" s="15" t="s">
        <v>369</v>
      </c>
      <c r="C70" s="16" t="s">
        <v>383</v>
      </c>
      <c r="D70" s="16" t="s">
        <v>384</v>
      </c>
      <c r="E70" s="15">
        <v>1</v>
      </c>
      <c r="F70" s="16" t="s">
        <v>114</v>
      </c>
      <c r="G70" s="16" t="s">
        <v>80</v>
      </c>
      <c r="H70" s="16" t="s">
        <v>385</v>
      </c>
      <c r="I70" s="16" t="s">
        <v>51</v>
      </c>
      <c r="J70" s="16" t="s">
        <v>386</v>
      </c>
      <c r="K70" s="16" t="s">
        <v>387</v>
      </c>
      <c r="L70" s="16" t="s">
        <v>149</v>
      </c>
      <c r="M70" s="16" t="s">
        <v>65</v>
      </c>
      <c r="N70" s="16"/>
      <c r="O70" s="16"/>
      <c r="P70" s="16"/>
    </row>
    <row r="71" spans="1:16" ht="38.25" x14ac:dyDescent="0.2">
      <c r="A71" s="15">
        <f t="shared" si="2"/>
        <v>70</v>
      </c>
      <c r="B71" s="15" t="s">
        <v>369</v>
      </c>
      <c r="C71" s="16" t="s">
        <v>388</v>
      </c>
      <c r="D71" s="16" t="s">
        <v>389</v>
      </c>
      <c r="E71" s="15">
        <v>2</v>
      </c>
      <c r="F71" s="16" t="s">
        <v>39</v>
      </c>
      <c r="G71" s="16" t="s">
        <v>95</v>
      </c>
      <c r="H71" s="16" t="s">
        <v>390</v>
      </c>
      <c r="I71" s="16" t="s">
        <v>61</v>
      </c>
      <c r="J71" s="16" t="s">
        <v>90</v>
      </c>
      <c r="K71" s="16" t="s">
        <v>391</v>
      </c>
      <c r="L71" s="16" t="s">
        <v>64</v>
      </c>
      <c r="M71" s="16" t="s">
        <v>99</v>
      </c>
      <c r="N71" s="16"/>
      <c r="O71" s="16"/>
      <c r="P71" s="16"/>
    </row>
    <row r="72" spans="1:16" ht="25.5" x14ac:dyDescent="0.2">
      <c r="A72" s="15">
        <f t="shared" si="2"/>
        <v>71</v>
      </c>
      <c r="B72" s="15" t="s">
        <v>392</v>
      </c>
      <c r="C72" s="16" t="s">
        <v>393</v>
      </c>
      <c r="D72" s="16" t="s">
        <v>394</v>
      </c>
      <c r="E72" s="15">
        <v>4</v>
      </c>
      <c r="F72" s="16" t="s">
        <v>58</v>
      </c>
      <c r="G72" s="16" t="s">
        <v>70</v>
      </c>
      <c r="H72" s="16" t="s">
        <v>395</v>
      </c>
      <c r="I72" s="16" t="s">
        <v>51</v>
      </c>
      <c r="J72" s="16" t="s">
        <v>62</v>
      </c>
      <c r="K72" s="16" t="s">
        <v>396</v>
      </c>
      <c r="L72" s="16" t="s">
        <v>161</v>
      </c>
      <c r="M72" s="16" t="s">
        <v>65</v>
      </c>
      <c r="N72" s="16"/>
      <c r="O72" s="16"/>
      <c r="P72" s="16"/>
    </row>
    <row r="73" spans="1:16" ht="25.5" x14ac:dyDescent="0.2">
      <c r="A73" s="15">
        <f t="shared" si="2"/>
        <v>72</v>
      </c>
      <c r="B73" s="15" t="s">
        <v>392</v>
      </c>
      <c r="C73" s="16" t="s">
        <v>397</v>
      </c>
      <c r="D73" s="16" t="s">
        <v>398</v>
      </c>
      <c r="E73" s="15">
        <v>1</v>
      </c>
      <c r="F73" s="16" t="s">
        <v>58</v>
      </c>
      <c r="G73" s="16" t="s">
        <v>399</v>
      </c>
      <c r="H73" s="16" t="s">
        <v>400</v>
      </c>
      <c r="I73" s="16" t="s">
        <v>61</v>
      </c>
      <c r="J73" s="16" t="s">
        <v>401</v>
      </c>
      <c r="K73" s="16" t="s">
        <v>402</v>
      </c>
      <c r="L73" s="16" t="s">
        <v>161</v>
      </c>
      <c r="M73" s="16" t="s">
        <v>65</v>
      </c>
      <c r="N73" s="16"/>
      <c r="O73" s="16"/>
      <c r="P73" s="16"/>
    </row>
    <row r="74" spans="1:16" ht="38.25" x14ac:dyDescent="0.2">
      <c r="A74" s="15">
        <f t="shared" si="2"/>
        <v>73</v>
      </c>
      <c r="B74" s="15" t="s">
        <v>392</v>
      </c>
      <c r="C74" s="16" t="s">
        <v>403</v>
      </c>
      <c r="D74" s="16" t="s">
        <v>404</v>
      </c>
      <c r="E74" s="15">
        <v>8</v>
      </c>
      <c r="F74" s="16" t="s">
        <v>39</v>
      </c>
      <c r="G74" s="16" t="s">
        <v>399</v>
      </c>
      <c r="H74" s="16" t="s">
        <v>405</v>
      </c>
      <c r="I74" s="16" t="s">
        <v>51</v>
      </c>
      <c r="J74" s="16" t="s">
        <v>43</v>
      </c>
      <c r="K74" s="16" t="s">
        <v>406</v>
      </c>
      <c r="L74" s="16" t="s">
        <v>54</v>
      </c>
      <c r="M74" s="16" t="s">
        <v>55</v>
      </c>
      <c r="N74" s="16"/>
      <c r="O74" s="16"/>
      <c r="P74" s="16"/>
    </row>
    <row r="75" spans="1:16" ht="25.5" x14ac:dyDescent="0.2">
      <c r="A75" s="15">
        <f t="shared" si="2"/>
        <v>74</v>
      </c>
      <c r="B75" s="15" t="s">
        <v>392</v>
      </c>
      <c r="C75" s="16" t="s">
        <v>407</v>
      </c>
      <c r="D75" s="16" t="s">
        <v>408</v>
      </c>
      <c r="E75" s="15">
        <v>25</v>
      </c>
      <c r="F75" s="16" t="s">
        <v>69</v>
      </c>
      <c r="G75" s="16" t="s">
        <v>217</v>
      </c>
      <c r="H75" s="16" t="s">
        <v>409</v>
      </c>
      <c r="I75" s="16" t="s">
        <v>61</v>
      </c>
      <c r="J75" s="16" t="s">
        <v>410</v>
      </c>
      <c r="K75" s="16" t="s">
        <v>411</v>
      </c>
      <c r="L75" s="16" t="s">
        <v>64</v>
      </c>
      <c r="M75" s="16" t="s">
        <v>65</v>
      </c>
      <c r="N75" s="16"/>
      <c r="O75" s="16"/>
      <c r="P75" s="16"/>
    </row>
    <row r="76" spans="1:16" ht="51" x14ac:dyDescent="0.2">
      <c r="A76" s="15">
        <f t="shared" si="2"/>
        <v>75</v>
      </c>
      <c r="B76" s="15" t="s">
        <v>392</v>
      </c>
      <c r="C76" s="16" t="s">
        <v>412</v>
      </c>
      <c r="D76" s="16" t="s">
        <v>413</v>
      </c>
      <c r="E76" s="15">
        <v>2</v>
      </c>
      <c r="F76" s="16" t="s">
        <v>39</v>
      </c>
      <c r="G76" s="16" t="s">
        <v>227</v>
      </c>
      <c r="H76" s="16" t="s">
        <v>414</v>
      </c>
      <c r="I76" s="16" t="s">
        <v>61</v>
      </c>
      <c r="J76" s="16" t="s">
        <v>180</v>
      </c>
      <c r="K76" s="16" t="s">
        <v>415</v>
      </c>
      <c r="L76" s="16" t="s">
        <v>360</v>
      </c>
      <c r="M76" s="16" t="s">
        <v>99</v>
      </c>
      <c r="N76" s="16"/>
      <c r="O76" s="16"/>
      <c r="P76" s="16"/>
    </row>
    <row r="77" spans="1:16" ht="25.5" x14ac:dyDescent="0.2">
      <c r="A77" s="15">
        <f t="shared" si="2"/>
        <v>76</v>
      </c>
      <c r="B77" s="15" t="s">
        <v>392</v>
      </c>
      <c r="C77" s="16" t="s">
        <v>416</v>
      </c>
      <c r="D77" s="16" t="s">
        <v>417</v>
      </c>
      <c r="E77" s="15">
        <v>25</v>
      </c>
      <c r="F77" s="16" t="s">
        <v>69</v>
      </c>
      <c r="G77" s="16" t="s">
        <v>217</v>
      </c>
      <c r="H77" s="16" t="s">
        <v>418</v>
      </c>
      <c r="I77" s="16" t="s">
        <v>51</v>
      </c>
      <c r="J77" s="16" t="s">
        <v>419</v>
      </c>
      <c r="K77" s="16" t="s">
        <v>420</v>
      </c>
      <c r="L77" s="16" t="s">
        <v>64</v>
      </c>
      <c r="M77" s="16" t="s">
        <v>65</v>
      </c>
      <c r="N77" s="16"/>
      <c r="O77" s="16"/>
      <c r="P77" s="16"/>
    </row>
    <row r="78" spans="1:16" ht="25.5" x14ac:dyDescent="0.2">
      <c r="A78" s="15">
        <f t="shared" si="2"/>
        <v>77</v>
      </c>
      <c r="B78" s="15" t="s">
        <v>392</v>
      </c>
      <c r="C78" s="16" t="s">
        <v>421</v>
      </c>
      <c r="D78" s="16" t="s">
        <v>422</v>
      </c>
      <c r="E78" s="15">
        <v>100</v>
      </c>
      <c r="F78" s="16" t="s">
        <v>58</v>
      </c>
      <c r="G78" s="16" t="s">
        <v>212</v>
      </c>
      <c r="H78" s="16" t="s">
        <v>423</v>
      </c>
      <c r="I78" s="16" t="s">
        <v>51</v>
      </c>
      <c r="J78" s="16" t="s">
        <v>97</v>
      </c>
      <c r="K78" s="16" t="s">
        <v>424</v>
      </c>
      <c r="L78" s="16" t="s">
        <v>161</v>
      </c>
      <c r="M78" s="16" t="s">
        <v>65</v>
      </c>
      <c r="N78" s="16"/>
      <c r="O78" s="16"/>
      <c r="P78" s="16"/>
    </row>
    <row r="79" spans="1:16" ht="25.5" x14ac:dyDescent="0.2">
      <c r="A79" s="15">
        <f t="shared" si="2"/>
        <v>78</v>
      </c>
      <c r="B79" s="15" t="s">
        <v>392</v>
      </c>
      <c r="C79" s="16" t="s">
        <v>425</v>
      </c>
      <c r="D79" s="16" t="s">
        <v>426</v>
      </c>
      <c r="E79" s="15">
        <v>25</v>
      </c>
      <c r="F79" s="16" t="s">
        <v>39</v>
      </c>
      <c r="G79" s="16" t="s">
        <v>217</v>
      </c>
      <c r="H79" s="16" t="s">
        <v>427</v>
      </c>
      <c r="I79" s="16" t="s">
        <v>61</v>
      </c>
      <c r="J79" s="16" t="s">
        <v>428</v>
      </c>
      <c r="K79" s="16" t="s">
        <v>429</v>
      </c>
      <c r="L79" s="16" t="s">
        <v>64</v>
      </c>
      <c r="M79" s="16" t="s">
        <v>55</v>
      </c>
      <c r="N79" s="16"/>
      <c r="O79" s="16"/>
      <c r="P79" s="16"/>
    </row>
    <row r="80" spans="1:16" ht="25.5" x14ac:dyDescent="0.2">
      <c r="A80" s="15">
        <f t="shared" si="2"/>
        <v>79</v>
      </c>
      <c r="B80" s="15" t="s">
        <v>392</v>
      </c>
      <c r="C80" s="16" t="s">
        <v>430</v>
      </c>
      <c r="D80" s="16" t="s">
        <v>431</v>
      </c>
      <c r="E80" s="15">
        <v>25</v>
      </c>
      <c r="F80" s="16" t="s">
        <v>114</v>
      </c>
      <c r="G80" s="16" t="s">
        <v>217</v>
      </c>
      <c r="H80" s="16" t="s">
        <v>432</v>
      </c>
      <c r="I80" s="16" t="s">
        <v>51</v>
      </c>
      <c r="J80" s="16" t="s">
        <v>433</v>
      </c>
      <c r="K80" s="16" t="s">
        <v>434</v>
      </c>
      <c r="L80" s="16" t="s">
        <v>64</v>
      </c>
      <c r="M80" s="16" t="s">
        <v>65</v>
      </c>
      <c r="N80" s="16"/>
      <c r="O80" s="16"/>
      <c r="P80" s="16"/>
    </row>
  </sheetData>
  <sheetProtection algorithmName="SHA-512" hashValue="I016C6tBrixLCzn92QLloYyivx7kwUWjEQRwr1qSuquX4f5FS/FKsLwxWnhcT68uBiznW054Oi22YOEZYB35Iw==" saltValue="Ym1+xywxW7ul72YCzixhYw==" spinCount="100000" sheet="1" autoFilter="0"/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Orientações</vt:lpstr>
      <vt:lpstr>INDICAÇÃO</vt:lpstr>
      <vt:lpstr>Necessidades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Fabio de Oliveira Cardozo</dc:creator>
  <dc:description/>
  <cp:lastModifiedBy>Fabio de Oliveira Cardozo</cp:lastModifiedBy>
  <cp:revision>0</cp:revision>
  <cp:lastPrinted>2025-10-01T18:36:40Z</cp:lastPrinted>
  <dcterms:created xsi:type="dcterms:W3CDTF">2022-11-30T14:56:07Z</dcterms:created>
  <dcterms:modified xsi:type="dcterms:W3CDTF">2025-10-01T18:43:49Z</dcterms:modified>
</cp:coreProperties>
</file>